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720" tabRatio="896" activeTab="0"/>
  </bookViews>
  <sheets>
    <sheet name="RESULTADO FINAL" sheetId="1" r:id="rId1"/>
    <sheet name="K-1 CAD V" sheetId="2" r:id="rId2"/>
    <sheet name="K-1 CAD D" sheetId="3" r:id="rId3"/>
    <sheet name="K-1 TC V" sheetId="4" r:id="rId4"/>
    <sheet name="C1 INF-MEN" sheetId="5" r:id="rId5"/>
    <sheet name="K-1 TC D y C1 TC" sheetId="6" r:id="rId6"/>
    <sheet name="K-1 MEN V" sheetId="7" r:id="rId7"/>
    <sheet name="K-1 MEN D" sheetId="8" r:id="rId8"/>
    <sheet name="KE INF D" sheetId="9" r:id="rId9"/>
    <sheet name="KE INF V" sheetId="10" r:id="rId10"/>
    <sheet name="KE PRE V" sheetId="11" r:id="rId11"/>
    <sheet name="KE PRE D " sheetId="12" r:id="rId12"/>
    <sheet name="K-4 D y C-2 INF-MEN" sheetId="13" r:id="rId13"/>
  </sheets>
  <definedNames/>
  <calcPr fullCalcOnLoad="1"/>
</workbook>
</file>

<file path=xl/sharedStrings.xml><?xml version="1.0" encoding="utf-8"?>
<sst xmlns="http://schemas.openxmlformats.org/spreadsheetml/2006/main" count="917" uniqueCount="314">
  <si>
    <t>Nombre</t>
  </si>
  <si>
    <t>Equipo</t>
  </si>
  <si>
    <t>Lugar</t>
  </si>
  <si>
    <t>Tiempo</t>
  </si>
  <si>
    <t>PRUEBA</t>
  </si>
  <si>
    <t>HORA</t>
  </si>
  <si>
    <t xml:space="preserve">CATEGORIA   </t>
  </si>
  <si>
    <t>C-1  MENORES</t>
  </si>
  <si>
    <t>Santa Juana</t>
  </si>
  <si>
    <t>San Pedro</t>
  </si>
  <si>
    <t>Paula Astete</t>
  </si>
  <si>
    <t>Javiera Poblete</t>
  </si>
  <si>
    <t>Camila Poblete</t>
  </si>
  <si>
    <t>Mario Neira</t>
  </si>
  <si>
    <t>Josefa Castelli</t>
  </si>
  <si>
    <t>Diego Aguilar</t>
  </si>
  <si>
    <t>Pablo Villagra</t>
  </si>
  <si>
    <t>Luis Gutierrez</t>
  </si>
  <si>
    <t>Nicolas Salamanca</t>
  </si>
  <si>
    <t>Ramon Bravo</t>
  </si>
  <si>
    <t>Felipe Neira</t>
  </si>
  <si>
    <t>Alvaro Jara</t>
  </si>
  <si>
    <t>Scarleth Bravo</t>
  </si>
  <si>
    <t>Matias Astete</t>
  </si>
  <si>
    <t>Javier Medina</t>
  </si>
  <si>
    <t>Mariana Riquelme</t>
  </si>
  <si>
    <t>Catalina Díaz</t>
  </si>
  <si>
    <t>Nicholas Pezo</t>
  </si>
  <si>
    <t>Claudia Espinoza</t>
  </si>
  <si>
    <t>Lebu</t>
  </si>
  <si>
    <t>Javiera Díaz</t>
  </si>
  <si>
    <t>Ignacio Vergara</t>
  </si>
  <si>
    <t>Benjamin Marquez</t>
  </si>
  <si>
    <t>Diego Alvial</t>
  </si>
  <si>
    <t xml:space="preserve">Ivan Zuñiga </t>
  </si>
  <si>
    <t>Jeanareth Valenzuela</t>
  </si>
  <si>
    <t>Kevin Ortiz</t>
  </si>
  <si>
    <t>Patricio Saez</t>
  </si>
  <si>
    <t>Fernanda Salazar</t>
  </si>
  <si>
    <t>Patricio Reyes</t>
  </si>
  <si>
    <t>COPA SAN JUAN 2007</t>
  </si>
  <si>
    <t>DOMINGO 1 JULIO 2007</t>
  </si>
  <si>
    <t>SERIE</t>
  </si>
  <si>
    <t>pista</t>
  </si>
  <si>
    <t>Pista</t>
  </si>
  <si>
    <t>CADETES VARONES</t>
  </si>
  <si>
    <t>FINAL</t>
  </si>
  <si>
    <t>Miguel Valencia</t>
  </si>
  <si>
    <t>CADETES DAMAS</t>
  </si>
  <si>
    <t>Berenice Ruminado</t>
  </si>
  <si>
    <t xml:space="preserve"> </t>
  </si>
  <si>
    <t>TODO COMPETIDOR VARONES</t>
  </si>
  <si>
    <t>Cristian Vergara</t>
  </si>
  <si>
    <t>Manuel Hidalgo</t>
  </si>
  <si>
    <t>Jorge Salazar</t>
  </si>
  <si>
    <t>C-1 INFANTIL</t>
  </si>
  <si>
    <t>Matia Astete</t>
  </si>
  <si>
    <t>TODO COMPETIDOR DAMAS</t>
  </si>
  <si>
    <t>Gonzalo Neira</t>
  </si>
  <si>
    <t>Gustavo Zuñiga</t>
  </si>
  <si>
    <t>K-1 MENOR VARONES</t>
  </si>
  <si>
    <t>K-1 MENOR DAMAS</t>
  </si>
  <si>
    <t>Talca</t>
  </si>
  <si>
    <t>1000 mts.</t>
  </si>
  <si>
    <t>K-E INFANTIL DAMAS</t>
  </si>
  <si>
    <t>K-E   INFANTIL VARONES</t>
  </si>
  <si>
    <t>Camila Hidalgo</t>
  </si>
  <si>
    <t>K-E PRE-INFANTIL DAMAS</t>
  </si>
  <si>
    <t>K-E PRE-INFANTIL VARONES</t>
  </si>
  <si>
    <t>K-4 SELECCION DAMAS</t>
  </si>
  <si>
    <t>Jeanarett-Mariana-Scarleth-Fernanda</t>
  </si>
  <si>
    <t>K-4 SELECCION VARONES</t>
  </si>
  <si>
    <t>Gonzalo - Miguel - Cristian - Nelo</t>
  </si>
  <si>
    <t>Felipe - Patricio</t>
  </si>
  <si>
    <t>lugar</t>
  </si>
  <si>
    <t>tiempo</t>
  </si>
  <si>
    <t>nombre</t>
  </si>
  <si>
    <t>equipo</t>
  </si>
  <si>
    <t>Quillon</t>
  </si>
  <si>
    <t>Arauco</t>
  </si>
  <si>
    <t>Puntaje</t>
  </si>
  <si>
    <t>Laja</t>
  </si>
  <si>
    <t>Felipe Gonzalez</t>
  </si>
  <si>
    <t>Jonathan Corvalan</t>
  </si>
  <si>
    <t>Miguel Rojas</t>
  </si>
  <si>
    <t>Alejandro Gutierrez</t>
  </si>
  <si>
    <t>Sofía Oyarzun</t>
  </si>
  <si>
    <t>Rodrigo Lopez</t>
  </si>
  <si>
    <t>Leandro Rocco</t>
  </si>
  <si>
    <t>Ignacio Reyes</t>
  </si>
  <si>
    <t>Ignacio Rivera</t>
  </si>
  <si>
    <t>Daniel Astroza</t>
  </si>
  <si>
    <t>Ignacio Concha</t>
  </si>
  <si>
    <t>Camila Valenzuela</t>
  </si>
  <si>
    <t xml:space="preserve">Camila Nuñez </t>
  </si>
  <si>
    <t>Carolina Parra</t>
  </si>
  <si>
    <t>Geraldin Cofre</t>
  </si>
  <si>
    <t>Alexia Rocco</t>
  </si>
  <si>
    <t>Josefa Jaque</t>
  </si>
  <si>
    <t>Muriel Rojas</t>
  </si>
  <si>
    <t>Franco Salazar</t>
  </si>
  <si>
    <t>Daniel Zapata</t>
  </si>
  <si>
    <t>Javier Toloza</t>
  </si>
  <si>
    <t>Viviana Vargas</t>
  </si>
  <si>
    <t>Goviana Reyes</t>
  </si>
  <si>
    <t>Claudia Ascencio</t>
  </si>
  <si>
    <t>Guillermo Roldan</t>
  </si>
  <si>
    <t>Carlos Poblete</t>
  </si>
  <si>
    <t>Alejandro Sepulveda</t>
  </si>
  <si>
    <t>Raul Ramos</t>
  </si>
  <si>
    <t xml:space="preserve">Alejandro - Jonathan - Daniel - Carlos </t>
  </si>
  <si>
    <t>Pamela - Goviana - Camila - Viviana</t>
  </si>
  <si>
    <t>Diego Aviles</t>
  </si>
  <si>
    <t>Guillermo Armijo</t>
  </si>
  <si>
    <t>Paul Poblete</t>
  </si>
  <si>
    <t>Gerald Esparza</t>
  </si>
  <si>
    <t>Camilo Milla</t>
  </si>
  <si>
    <t>John Zapata</t>
  </si>
  <si>
    <t>Rene Miranda</t>
  </si>
  <si>
    <t>Diego Troncoso</t>
  </si>
  <si>
    <t xml:space="preserve">Ignacio Vergara </t>
  </si>
  <si>
    <t>Mauren Fierro</t>
  </si>
  <si>
    <t>Rocio Arriagada</t>
  </si>
  <si>
    <t xml:space="preserve">San Pedro </t>
  </si>
  <si>
    <t>Jonathan Contreras</t>
  </si>
  <si>
    <t>Javiera - Maureen - Berenice - Rocio</t>
  </si>
  <si>
    <t>Fernanda Torres</t>
  </si>
  <si>
    <t>Michael Santander</t>
  </si>
  <si>
    <t>Martin Marquez</t>
  </si>
  <si>
    <t xml:space="preserve">Paulina Jaramillo </t>
  </si>
  <si>
    <t>Cristina Jaramillo</t>
  </si>
  <si>
    <t>Carla Torres</t>
  </si>
  <si>
    <t>Carlos Sepulveda</t>
  </si>
  <si>
    <t>Sergio Villablanca</t>
  </si>
  <si>
    <t>Marcela Santibañez</t>
  </si>
  <si>
    <t>Marcela Godoy</t>
  </si>
  <si>
    <t>1</t>
  </si>
  <si>
    <t>2</t>
  </si>
  <si>
    <t>3</t>
  </si>
  <si>
    <t>4</t>
  </si>
  <si>
    <t>5</t>
  </si>
  <si>
    <t>Camila Cataldo</t>
  </si>
  <si>
    <t xml:space="preserve">serie </t>
  </si>
  <si>
    <t>final</t>
  </si>
  <si>
    <t>Lota</t>
  </si>
  <si>
    <t>Darlin Henriquez (esc)</t>
  </si>
  <si>
    <t>Lisette Rodriguez (esc)</t>
  </si>
  <si>
    <t>Daiana Roa (esc)</t>
  </si>
  <si>
    <t>Leonardo Placencia (esc)</t>
  </si>
  <si>
    <t>Cristobal Saez</t>
  </si>
  <si>
    <t>Los Alamos</t>
  </si>
  <si>
    <t xml:space="preserve">Mauricio Lira </t>
  </si>
  <si>
    <t xml:space="preserve">Javier Peña </t>
  </si>
  <si>
    <t>Samuel Peña (esc)</t>
  </si>
  <si>
    <t>Albert Hechtle (esc)</t>
  </si>
  <si>
    <t>Sebastian Sanchez</t>
  </si>
  <si>
    <t>Carla Alé</t>
  </si>
  <si>
    <t>Ninoska Alé (esc)</t>
  </si>
  <si>
    <t>Aaron Alarcon</t>
  </si>
  <si>
    <t>Rodrigo Bascur</t>
  </si>
  <si>
    <t>Gaston Gonzalez</t>
  </si>
  <si>
    <t>Elmer Contreras</t>
  </si>
  <si>
    <t>Maicol Cabrera</t>
  </si>
  <si>
    <t>Enoc Sanhueza</t>
  </si>
  <si>
    <t>Daniel Barrera</t>
  </si>
  <si>
    <t>Juan Carlos Sandoval</t>
  </si>
  <si>
    <t>Constanza Torres</t>
  </si>
  <si>
    <t>Maria Jose Villanueva</t>
  </si>
  <si>
    <t>Daniela Palma</t>
  </si>
  <si>
    <t>Karen Buiring</t>
  </si>
  <si>
    <t>Damaris Barrera</t>
  </si>
  <si>
    <t>Cristina Hormazabal</t>
  </si>
  <si>
    <t>Michelle San Martin</t>
  </si>
  <si>
    <t>Cesar Soto</t>
  </si>
  <si>
    <t>Nicol Palma</t>
  </si>
  <si>
    <t>Sebastian Torres</t>
  </si>
  <si>
    <t>Nueva Imperial</t>
  </si>
  <si>
    <t>Javier - Diego</t>
  </si>
  <si>
    <t>C-2 I NFANTIL  y MENOR</t>
  </si>
  <si>
    <t>puntaje</t>
  </si>
  <si>
    <t>Maximiliano Arias</t>
  </si>
  <si>
    <t>Carolina Espinoza</t>
  </si>
  <si>
    <t>Pablo Montecinos</t>
  </si>
  <si>
    <r>
      <t xml:space="preserve">Alex Herrera   </t>
    </r>
    <r>
      <rPr>
        <b/>
        <sz val="14"/>
        <rFont val="Arial"/>
        <family val="2"/>
      </rPr>
      <t>CANOA</t>
    </r>
  </si>
  <si>
    <r>
      <t xml:space="preserve">Oscar Jara    </t>
    </r>
    <r>
      <rPr>
        <b/>
        <sz val="14"/>
        <rFont val="Arial"/>
        <family val="2"/>
      </rPr>
      <t>CANOA</t>
    </r>
  </si>
  <si>
    <t>Hernan Vasquez</t>
  </si>
  <si>
    <t>Ignacio Huircan</t>
  </si>
  <si>
    <t>Bryan Caniulen</t>
  </si>
  <si>
    <t>Constanza Avila</t>
  </si>
  <si>
    <t>Katherine Peralta</t>
  </si>
  <si>
    <t xml:space="preserve">Javiera Muñoz </t>
  </si>
  <si>
    <t>HIT  1</t>
  </si>
  <si>
    <t>HIT 2</t>
  </si>
  <si>
    <t>Analia Concha</t>
  </si>
  <si>
    <t>Diego Morales</t>
  </si>
  <si>
    <t>Guillermo Espinoza</t>
  </si>
  <si>
    <t>Kevin Acuña</t>
  </si>
  <si>
    <t>HIT 1</t>
  </si>
  <si>
    <t>Cristobal Neumann</t>
  </si>
  <si>
    <t>Kevin Orellana</t>
  </si>
  <si>
    <t>Victor Gajardo</t>
  </si>
  <si>
    <t>HIT   1</t>
  </si>
  <si>
    <t>HIT  2</t>
  </si>
  <si>
    <t>42.91</t>
  </si>
  <si>
    <t>45.90</t>
  </si>
  <si>
    <t>46.77</t>
  </si>
  <si>
    <t>49.55</t>
  </si>
  <si>
    <t>52.93</t>
  </si>
  <si>
    <t>48.12</t>
  </si>
  <si>
    <t>49.88</t>
  </si>
  <si>
    <t>volcó</t>
  </si>
  <si>
    <t>49.17</t>
  </si>
  <si>
    <t>47.59</t>
  </si>
  <si>
    <t>59.98</t>
  </si>
  <si>
    <t>45.60</t>
  </si>
  <si>
    <t>50.98</t>
  </si>
  <si>
    <t>47.90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</si>
  <si>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</si>
  <si>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</si>
  <si>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</si>
  <si>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</si>
  <si>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</si>
  <si>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</si>
  <si>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</si>
  <si>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</si>
  <si>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</si>
  <si>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42.80</t>
  </si>
  <si>
    <t>43.59</t>
  </si>
  <si>
    <t>45.98</t>
  </si>
  <si>
    <t>48.42</t>
  </si>
  <si>
    <t>49.23</t>
  </si>
  <si>
    <t>49.68</t>
  </si>
  <si>
    <t>50.02</t>
  </si>
  <si>
    <t>50.34</t>
  </si>
  <si>
    <t>50.64</t>
  </si>
  <si>
    <t>Quillón</t>
  </si>
  <si>
    <t>SanPedro</t>
  </si>
  <si>
    <t>51.86</t>
  </si>
  <si>
    <t>57.25</t>
  </si>
  <si>
    <t>58.77</t>
  </si>
  <si>
    <t>51.73</t>
  </si>
  <si>
    <t xml:space="preserve">Talca </t>
  </si>
  <si>
    <r>
      <t xml:space="preserve">Diego Ramirez  </t>
    </r>
    <r>
      <rPr>
        <b/>
        <sz val="14"/>
        <rFont val="Arial"/>
        <family val="2"/>
      </rPr>
      <t>CANOA</t>
    </r>
  </si>
  <si>
    <t>Raul Jara</t>
  </si>
  <si>
    <t>45.30</t>
  </si>
  <si>
    <t>44.88</t>
  </si>
  <si>
    <t>47.30</t>
  </si>
  <si>
    <t>42.48</t>
  </si>
  <si>
    <t>44.66</t>
  </si>
  <si>
    <t>44.26</t>
  </si>
  <si>
    <t>43.71</t>
  </si>
  <si>
    <t>42.38</t>
  </si>
  <si>
    <t>Jaime Carcamo</t>
  </si>
  <si>
    <t>Manuel Andrades</t>
  </si>
  <si>
    <t>43.72</t>
  </si>
  <si>
    <t>50.28</t>
  </si>
  <si>
    <t>46.30</t>
  </si>
  <si>
    <t>45.62</t>
  </si>
  <si>
    <t>50.58</t>
  </si>
  <si>
    <t>45.95</t>
  </si>
  <si>
    <t>10°</t>
  </si>
  <si>
    <t>11°</t>
  </si>
  <si>
    <t>12°</t>
  </si>
  <si>
    <t>13°</t>
  </si>
  <si>
    <t>14°</t>
  </si>
  <si>
    <t>15°</t>
  </si>
  <si>
    <t>no</t>
  </si>
  <si>
    <t>42.57</t>
  </si>
  <si>
    <t>42.82</t>
  </si>
  <si>
    <t>43.13</t>
  </si>
  <si>
    <t>43.74</t>
  </si>
  <si>
    <t>44.09</t>
  </si>
  <si>
    <t>44.39</t>
  </si>
  <si>
    <t>44.99</t>
  </si>
  <si>
    <t>45.26</t>
  </si>
  <si>
    <t>-</t>
  </si>
  <si>
    <t>Pamela Vargas</t>
  </si>
  <si>
    <t>54.61</t>
  </si>
  <si>
    <t>52.51</t>
  </si>
  <si>
    <t>1.01,42</t>
  </si>
  <si>
    <t>58.59</t>
  </si>
  <si>
    <t>58.05</t>
  </si>
  <si>
    <t>56.77</t>
  </si>
  <si>
    <t>53.09</t>
  </si>
  <si>
    <t xml:space="preserve">Juan Castillo </t>
  </si>
  <si>
    <t>Nelson Urzua</t>
  </si>
  <si>
    <t>Felipe Quijada</t>
  </si>
  <si>
    <t>Bryan Canuilen</t>
  </si>
  <si>
    <t>47.43</t>
  </si>
  <si>
    <t>48.52</t>
  </si>
  <si>
    <t>53.87</t>
  </si>
  <si>
    <t>55.05</t>
  </si>
  <si>
    <t>57.26</t>
  </si>
  <si>
    <t>59.69</t>
  </si>
  <si>
    <t>1.02,77</t>
  </si>
  <si>
    <t>1.07,83</t>
  </si>
  <si>
    <t>Jenarett Valenzuela</t>
  </si>
  <si>
    <t>57.24</t>
  </si>
  <si>
    <t>58.08</t>
  </si>
  <si>
    <t>58.74</t>
  </si>
  <si>
    <t>59.34</t>
  </si>
  <si>
    <t>1.00,78</t>
  </si>
  <si>
    <t>1.02,24</t>
  </si>
  <si>
    <t>1.03,52</t>
  </si>
  <si>
    <t>1.05,29</t>
  </si>
  <si>
    <t>Yolanda Fernandez</t>
  </si>
  <si>
    <t xml:space="preserve">Lebu </t>
  </si>
  <si>
    <t>Ricardo Cartes</t>
  </si>
  <si>
    <t>Rene Susperehue</t>
  </si>
  <si>
    <t>Ignacio Lozano</t>
  </si>
  <si>
    <t>volvo</t>
  </si>
  <si>
    <t>Sebastian Fuentes</t>
  </si>
  <si>
    <t>Diego - Elmer</t>
  </si>
  <si>
    <t>Oscar - Ariel - Alex - Jonathan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</si>
</sst>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40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Fill="1" applyBorder="1" applyAlignment="1" quotePrefix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0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right"/>
    </xf>
    <xf numFmtId="2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center"/>
    </xf>
    <xf numFmtId="20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20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0" fontId="1" fillId="0" borderId="16" xfId="0" applyNumberFormat="1" applyFont="1" applyBorder="1" applyAlignment="1">
      <alignment/>
    </xf>
    <xf numFmtId="20" fontId="1" fillId="0" borderId="16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1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1" fontId="1" fillId="0" borderId="2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20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20" fontId="1" fillId="0" borderId="1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20" fontId="5" fillId="0" borderId="13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" fontId="1" fillId="0" borderId="18" xfId="0" applyNumberFormat="1" applyFont="1" applyFill="1" applyBorder="1" applyAlignment="1" quotePrefix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1" fontId="1" fillId="0" borderId="0" xfId="0" applyNumberFormat="1" applyFont="1" applyFill="1" applyBorder="1" applyAlignment="1" quotePrefix="1">
      <alignment horizontal="center"/>
    </xf>
    <xf numFmtId="1" fontId="1" fillId="0" borderId="18" xfId="0" applyNumberFormat="1" applyFont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" fontId="2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 quotePrefix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left"/>
    </xf>
    <xf numFmtId="20" fontId="1" fillId="0" borderId="16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20" fontId="1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0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29" xfId="0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2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B1">
      <selection activeCell="B16" sqref="B16"/>
    </sheetView>
  </sheetViews>
  <sheetFormatPr defaultColWidth="11.421875" defaultRowHeight="12.75"/>
  <cols>
    <col min="1" max="1" width="11.421875" style="12" customWidth="1"/>
    <col min="2" max="2" width="27.57421875" style="12" customWidth="1"/>
    <col min="3" max="3" width="16.57421875" style="12" customWidth="1"/>
    <col min="4" max="4" width="12.421875" style="13" bestFit="1" customWidth="1"/>
    <col min="5" max="16384" width="11.421875" style="12" customWidth="1"/>
  </cols>
  <sheetData>
    <row r="1" ht="18">
      <c r="B1" s="11" t="s">
        <v>40</v>
      </c>
    </row>
    <row r="2" ht="18">
      <c r="B2" s="11"/>
    </row>
    <row r="3" ht="18">
      <c r="B3" s="11" t="s">
        <v>41</v>
      </c>
    </row>
    <row r="5" ht="18">
      <c r="B5" s="12" t="s">
        <v>50</v>
      </c>
    </row>
    <row r="6" spans="1:4" ht="18">
      <c r="A6" s="23" t="s">
        <v>2</v>
      </c>
      <c r="B6" s="15" t="s">
        <v>1</v>
      </c>
      <c r="C6" s="15" t="s">
        <v>80</v>
      </c>
      <c r="D6" s="23" t="s">
        <v>2</v>
      </c>
    </row>
    <row r="7" spans="1:4" ht="18">
      <c r="A7" s="16"/>
      <c r="B7" s="4" t="s">
        <v>8</v>
      </c>
      <c r="C7" s="5">
        <f>SUM('K-1 CAD V'!C47+'K-1 CAD D'!C21+'K-1 TC V'!C44+'C1 INF-MEN'!C23+'K-1 TC D y C1 TC'!C17+'K-1 MEN V'!C55+'K-1 MEN D'!C56+'KE INF D'!B28+'KE INF V'!B35+'KE PRE V'!C28+'KE PRE D '!C14)</f>
        <v>159</v>
      </c>
      <c r="D7" s="23" t="s">
        <v>217</v>
      </c>
    </row>
    <row r="8" spans="1:4" ht="18">
      <c r="A8" s="16"/>
      <c r="B8" s="24" t="s">
        <v>62</v>
      </c>
      <c r="C8" s="14">
        <f>SUM('K-1 CAD V'!C44+'K-1 CAD D'!C19+'K-1 TC V'!C43+'K-1 TC D y C1 TC'!C16+'K-1 MEN V'!C58+'K-1 MEN D'!C54+'KE INF V'!B37+'KE PRE V'!C27+'KE PRE D '!C16)</f>
        <v>151</v>
      </c>
      <c r="D8" s="23" t="s">
        <v>218</v>
      </c>
    </row>
    <row r="9" spans="1:4" ht="18">
      <c r="A9" s="18"/>
      <c r="B9" s="7" t="s">
        <v>9</v>
      </c>
      <c r="C9" s="14">
        <f>SUM('K-1 CAD V'!C46+'K-1 CAD D'!C20+'K-1 TC V'!C45+'C1 INF-MEN'!C20+'K-1 TC D y C1 TC'!C18+'K-1 MEN D'!C55+'KE INF D'!B30+'KE INF V'!B33+'KE PRE V'!C29+'KE PRE D '!C15)</f>
        <v>106</v>
      </c>
      <c r="D9" s="23" t="s">
        <v>219</v>
      </c>
    </row>
    <row r="10" spans="1:4" ht="18">
      <c r="A10" s="23"/>
      <c r="B10" s="7" t="s">
        <v>78</v>
      </c>
      <c r="C10" s="14">
        <f>SUM('K-1 CAD V'!C45+'K-1 TC V'!C46+'C1 INF-MEN'!C21+'K-1 MEN V'!C57+'K-1 MEN D'!C57+'KE INF D'!B31+'KE PRE V'!C31)</f>
        <v>58</v>
      </c>
      <c r="D10" s="23"/>
    </row>
    <row r="11" spans="1:4" ht="18">
      <c r="A11" s="23"/>
      <c r="B11" s="7" t="s">
        <v>176</v>
      </c>
      <c r="C11" s="14">
        <f>SUM('C1 INF-MEN'!C22+'K-1 MEN V'!C56+'KE INF V'!B36+'KE PRE V'!C30)</f>
        <v>20</v>
      </c>
      <c r="D11" s="23"/>
    </row>
    <row r="12" spans="1:4" ht="18">
      <c r="A12" s="23"/>
      <c r="B12" s="7" t="s">
        <v>29</v>
      </c>
      <c r="C12" s="15">
        <f>SUM('KE INF D'!B29+'KE INF V'!B34)</f>
        <v>13</v>
      </c>
      <c r="D12" s="23"/>
    </row>
    <row r="13" spans="1:4" ht="18">
      <c r="A13" s="23"/>
      <c r="B13" s="24" t="s">
        <v>79</v>
      </c>
      <c r="C13" s="15">
        <v>0</v>
      </c>
      <c r="D13" s="23"/>
    </row>
    <row r="14" spans="1:4" ht="18">
      <c r="A14" s="25"/>
      <c r="B14" s="7" t="s">
        <v>81</v>
      </c>
      <c r="C14" s="15">
        <f>SUM('KE INF V'!B38)</f>
        <v>5</v>
      </c>
      <c r="D14" s="23"/>
    </row>
    <row r="15" spans="1:4" ht="18">
      <c r="A15" s="23"/>
      <c r="B15" s="7" t="s">
        <v>150</v>
      </c>
      <c r="C15" s="15">
        <v>0</v>
      </c>
      <c r="D15" s="23"/>
    </row>
    <row r="16" spans="1:4" ht="18">
      <c r="A16" s="23"/>
      <c r="B16" s="7" t="s">
        <v>144</v>
      </c>
      <c r="C16" s="15">
        <v>0</v>
      </c>
      <c r="D16" s="23"/>
    </row>
    <row r="18" ht="18">
      <c r="C18" s="162"/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="75" zoomScaleNormal="75" zoomScalePageLayoutView="0" workbookViewId="0" topLeftCell="A19">
      <selection activeCell="B40" sqref="B40"/>
    </sheetView>
  </sheetViews>
  <sheetFormatPr defaultColWidth="11.421875" defaultRowHeight="12.75"/>
  <cols>
    <col min="1" max="1" width="26.140625" style="0" customWidth="1"/>
    <col min="3" max="3" width="20.7109375" style="0" customWidth="1"/>
    <col min="4" max="4" width="13.140625" style="0" bestFit="1" customWidth="1"/>
    <col min="5" max="5" width="13.57421875" style="0" bestFit="1" customWidth="1"/>
  </cols>
  <sheetData>
    <row r="1" spans="1:4" s="12" customFormat="1" ht="18">
      <c r="A1" s="11" t="s">
        <v>40</v>
      </c>
      <c r="B1" s="10"/>
      <c r="C1" s="11" t="s">
        <v>41</v>
      </c>
      <c r="D1" s="13"/>
    </row>
    <row r="2" spans="1:4" s="12" customFormat="1" ht="18">
      <c r="A2" s="11"/>
      <c r="B2" s="10"/>
      <c r="D2" s="13"/>
    </row>
    <row r="3" spans="2:4" s="12" customFormat="1" ht="18.75" thickBot="1">
      <c r="B3" s="10"/>
      <c r="D3" s="13"/>
    </row>
    <row r="4" spans="1:5" s="12" customFormat="1" ht="18">
      <c r="A4" s="41" t="s">
        <v>4</v>
      </c>
      <c r="B4" s="42">
        <v>9</v>
      </c>
      <c r="C4" s="41" t="s">
        <v>5</v>
      </c>
      <c r="D4" s="73">
        <v>0.5104166666666666</v>
      </c>
      <c r="E4" s="62"/>
    </row>
    <row r="5" spans="1:5" s="12" customFormat="1" ht="18">
      <c r="A5" s="7" t="s">
        <v>6</v>
      </c>
      <c r="B5" s="22" t="s">
        <v>65</v>
      </c>
      <c r="C5" s="7"/>
      <c r="D5" s="21"/>
      <c r="E5" s="108" t="s">
        <v>63</v>
      </c>
    </row>
    <row r="6" spans="1:5" s="12" customFormat="1" ht="18">
      <c r="A6" s="100" t="s">
        <v>197</v>
      </c>
      <c r="B6" s="7"/>
      <c r="C6" s="7"/>
      <c r="D6" s="7"/>
      <c r="E6" s="63"/>
    </row>
    <row r="7" spans="1:5" s="12" customFormat="1" ht="18">
      <c r="A7" s="15" t="s">
        <v>76</v>
      </c>
      <c r="B7" s="15" t="s">
        <v>74</v>
      </c>
      <c r="C7" s="15" t="s">
        <v>77</v>
      </c>
      <c r="D7" s="23" t="s">
        <v>75</v>
      </c>
      <c r="E7" s="64" t="s">
        <v>80</v>
      </c>
    </row>
    <row r="8" spans="1:5" ht="18">
      <c r="A8" s="7" t="s">
        <v>91</v>
      </c>
      <c r="B8" s="9"/>
      <c r="C8" s="7" t="s">
        <v>62</v>
      </c>
      <c r="D8" s="23">
        <v>8.23</v>
      </c>
      <c r="E8" s="64"/>
    </row>
    <row r="9" spans="1:5" ht="18">
      <c r="A9" s="7" t="s">
        <v>31</v>
      </c>
      <c r="B9" s="14" t="s">
        <v>218</v>
      </c>
      <c r="C9" s="7" t="s">
        <v>8</v>
      </c>
      <c r="D9" s="23">
        <v>6.44</v>
      </c>
      <c r="E9" s="64">
        <v>8</v>
      </c>
    </row>
    <row r="10" spans="1:5" ht="18">
      <c r="A10" s="7" t="s">
        <v>23</v>
      </c>
      <c r="B10" s="15"/>
      <c r="C10" s="7" t="s">
        <v>8</v>
      </c>
      <c r="D10" s="23">
        <v>7.57</v>
      </c>
      <c r="E10" s="64"/>
    </row>
    <row r="11" spans="1:5" ht="18">
      <c r="A11" s="7" t="s">
        <v>88</v>
      </c>
      <c r="B11" s="15"/>
      <c r="C11" s="7" t="s">
        <v>62</v>
      </c>
      <c r="D11" s="23">
        <v>8.06</v>
      </c>
      <c r="E11" s="64"/>
    </row>
    <row r="12" spans="1:5" ht="18">
      <c r="A12" s="7" t="s">
        <v>194</v>
      </c>
      <c r="B12" s="15"/>
      <c r="C12" s="7" t="s">
        <v>176</v>
      </c>
      <c r="D12" s="23">
        <v>10.03</v>
      </c>
      <c r="E12" s="64"/>
    </row>
    <row r="13" spans="1:5" ht="16.5" customHeight="1">
      <c r="A13" s="7" t="s">
        <v>89</v>
      </c>
      <c r="B13" s="14" t="s">
        <v>220</v>
      </c>
      <c r="C13" s="7" t="s">
        <v>62</v>
      </c>
      <c r="D13" s="23">
        <v>7</v>
      </c>
      <c r="E13" s="64">
        <v>6</v>
      </c>
    </row>
    <row r="14" spans="1:5" ht="16.5" customHeight="1">
      <c r="A14" s="7" t="s">
        <v>112</v>
      </c>
      <c r="B14" s="15" t="s">
        <v>217</v>
      </c>
      <c r="C14" s="7" t="s">
        <v>29</v>
      </c>
      <c r="D14" s="23">
        <v>6.37</v>
      </c>
      <c r="E14" s="64">
        <v>10</v>
      </c>
    </row>
    <row r="15" spans="1:5" ht="16.5" customHeight="1">
      <c r="A15" s="109" t="s">
        <v>195</v>
      </c>
      <c r="B15" s="15" t="s">
        <v>224</v>
      </c>
      <c r="C15" s="7" t="s">
        <v>176</v>
      </c>
      <c r="D15" s="23">
        <v>7.36</v>
      </c>
      <c r="E15" s="64">
        <v>2</v>
      </c>
    </row>
    <row r="16" spans="1:5" ht="18.75" thickBot="1">
      <c r="A16" s="56"/>
      <c r="B16" s="95"/>
      <c r="C16" s="56"/>
      <c r="D16" s="65"/>
      <c r="E16" s="96"/>
    </row>
    <row r="17" spans="1:5" ht="18.75" thickBot="1">
      <c r="A17" s="115"/>
      <c r="B17" s="29"/>
      <c r="C17" s="115"/>
      <c r="D17" s="31"/>
      <c r="E17" s="29"/>
    </row>
    <row r="18" spans="1:5" ht="18">
      <c r="A18" s="116" t="s">
        <v>192</v>
      </c>
      <c r="B18" s="111"/>
      <c r="C18" s="110"/>
      <c r="D18" s="106"/>
      <c r="E18" s="152"/>
    </row>
    <row r="19" spans="1:5" ht="18">
      <c r="A19" s="15" t="s">
        <v>76</v>
      </c>
      <c r="B19" s="15" t="s">
        <v>74</v>
      </c>
      <c r="C19" s="15" t="s">
        <v>77</v>
      </c>
      <c r="D19" s="23" t="s">
        <v>75</v>
      </c>
      <c r="E19" s="64" t="s">
        <v>80</v>
      </c>
    </row>
    <row r="20" spans="1:5" ht="18">
      <c r="A20" s="7" t="s">
        <v>182</v>
      </c>
      <c r="B20" s="15"/>
      <c r="C20" s="7" t="s">
        <v>176</v>
      </c>
      <c r="D20" s="150">
        <v>8.35</v>
      </c>
      <c r="E20" s="64"/>
    </row>
    <row r="21" spans="1:5" ht="18" customHeight="1">
      <c r="A21" s="7" t="s">
        <v>34</v>
      </c>
      <c r="B21" s="15" t="s">
        <v>222</v>
      </c>
      <c r="C21" s="7" t="s">
        <v>8</v>
      </c>
      <c r="D21" s="23">
        <v>7.04</v>
      </c>
      <c r="E21" s="64">
        <v>4</v>
      </c>
    </row>
    <row r="22" spans="1:5" ht="18" customHeight="1">
      <c r="A22" s="24" t="s">
        <v>307</v>
      </c>
      <c r="B22" s="14"/>
      <c r="C22" s="24" t="s">
        <v>78</v>
      </c>
      <c r="D22" s="23">
        <v>8.06</v>
      </c>
      <c r="E22" s="64"/>
    </row>
    <row r="23" spans="1:5" ht="18" customHeight="1">
      <c r="A23" s="7" t="s">
        <v>18</v>
      </c>
      <c r="B23" s="9"/>
      <c r="C23" s="7" t="s">
        <v>8</v>
      </c>
      <c r="D23" s="23">
        <v>7.28</v>
      </c>
      <c r="E23" s="64"/>
    </row>
    <row r="24" spans="1:5" ht="18" customHeight="1">
      <c r="A24" s="7" t="s">
        <v>90</v>
      </c>
      <c r="B24" s="9"/>
      <c r="C24" s="7" t="s">
        <v>62</v>
      </c>
      <c r="D24" s="23">
        <v>8.02</v>
      </c>
      <c r="E24" s="64"/>
    </row>
    <row r="25" spans="1:5" ht="18" customHeight="1">
      <c r="A25" s="7" t="s">
        <v>32</v>
      </c>
      <c r="B25" s="14"/>
      <c r="C25" s="24" t="s">
        <v>9</v>
      </c>
      <c r="D25" s="23">
        <v>8.06</v>
      </c>
      <c r="E25" s="64"/>
    </row>
    <row r="26" spans="1:5" ht="18" customHeight="1">
      <c r="A26" s="7" t="s">
        <v>308</v>
      </c>
      <c r="B26" s="14" t="s">
        <v>221</v>
      </c>
      <c r="C26" s="7" t="s">
        <v>81</v>
      </c>
      <c r="D26" s="23">
        <v>7.01</v>
      </c>
      <c r="E26" s="64">
        <v>5</v>
      </c>
    </row>
    <row r="27" spans="1:5" ht="18" customHeight="1">
      <c r="A27" s="7" t="s">
        <v>92</v>
      </c>
      <c r="B27" s="14" t="s">
        <v>219</v>
      </c>
      <c r="C27" s="7" t="s">
        <v>62</v>
      </c>
      <c r="D27" s="23">
        <v>6.46</v>
      </c>
      <c r="E27" s="64">
        <v>7</v>
      </c>
    </row>
    <row r="28" spans="1:5" ht="18" customHeight="1">
      <c r="A28" s="7" t="s">
        <v>173</v>
      </c>
      <c r="B28" s="14"/>
      <c r="C28" s="7" t="s">
        <v>78</v>
      </c>
      <c r="D28" s="23" t="s">
        <v>310</v>
      </c>
      <c r="E28" s="64"/>
    </row>
    <row r="29" spans="1:5" ht="18" customHeight="1">
      <c r="A29" s="7" t="s">
        <v>117</v>
      </c>
      <c r="B29" s="14" t="s">
        <v>225</v>
      </c>
      <c r="C29" s="24" t="s">
        <v>9</v>
      </c>
      <c r="D29" s="23">
        <v>7.51</v>
      </c>
      <c r="E29" s="64">
        <v>1</v>
      </c>
    </row>
    <row r="30" spans="1:5" ht="18" customHeight="1">
      <c r="A30" s="148" t="s">
        <v>309</v>
      </c>
      <c r="B30" s="55"/>
      <c r="C30" s="149" t="s">
        <v>79</v>
      </c>
      <c r="D30" s="151">
        <v>7.36</v>
      </c>
      <c r="E30" s="153"/>
    </row>
    <row r="31" spans="1:5" ht="18" customHeight="1" thickBot="1">
      <c r="A31" s="114" t="s">
        <v>196</v>
      </c>
      <c r="B31" s="59" t="s">
        <v>223</v>
      </c>
      <c r="C31" s="56" t="s">
        <v>176</v>
      </c>
      <c r="D31" s="59">
        <v>8.41</v>
      </c>
      <c r="E31" s="96">
        <v>3</v>
      </c>
    </row>
    <row r="32" ht="18.75" thickBot="1">
      <c r="E32" s="160">
        <f>SUM(E8:E31)</f>
        <v>46</v>
      </c>
    </row>
    <row r="33" spans="1:2" ht="18">
      <c r="A33" s="24" t="s">
        <v>9</v>
      </c>
      <c r="B33" s="123">
        <f>SUM(E29)</f>
        <v>1</v>
      </c>
    </row>
    <row r="34" spans="1:2" ht="18">
      <c r="A34" s="24" t="s">
        <v>29</v>
      </c>
      <c r="B34" s="123">
        <f>SUM(E14)</f>
        <v>10</v>
      </c>
    </row>
    <row r="35" spans="1:2" ht="18">
      <c r="A35" s="24" t="s">
        <v>8</v>
      </c>
      <c r="B35" s="123">
        <f>SUM(E9+E21)</f>
        <v>12</v>
      </c>
    </row>
    <row r="36" spans="1:2" ht="18">
      <c r="A36" s="24" t="s">
        <v>176</v>
      </c>
      <c r="B36" s="123">
        <f>SUM(E15+E31)</f>
        <v>5</v>
      </c>
    </row>
    <row r="37" spans="1:2" ht="18">
      <c r="A37" s="24" t="s">
        <v>62</v>
      </c>
      <c r="B37" s="123">
        <f>SUM(E13+E27)</f>
        <v>13</v>
      </c>
    </row>
    <row r="38" spans="1:2" ht="18">
      <c r="A38" s="24" t="s">
        <v>81</v>
      </c>
      <c r="B38" s="123">
        <v>5</v>
      </c>
    </row>
    <row r="39" ht="18">
      <c r="B39" s="123">
        <f>SUM(B33:B38)</f>
        <v>46</v>
      </c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zoomScalePageLayoutView="0" workbookViewId="0" topLeftCell="A4">
      <selection activeCell="C32" sqref="C32"/>
    </sheetView>
  </sheetViews>
  <sheetFormatPr defaultColWidth="11.421875" defaultRowHeight="12.75"/>
  <cols>
    <col min="1" max="1" width="7.28125" style="0" customWidth="1"/>
    <col min="2" max="2" width="28.00390625" style="0" customWidth="1"/>
    <col min="4" max="4" width="20.7109375" style="0" customWidth="1"/>
    <col min="6" max="6" width="13.7109375" style="0" customWidth="1"/>
  </cols>
  <sheetData>
    <row r="1" spans="2:5" s="12" customFormat="1" ht="18">
      <c r="B1" s="11" t="s">
        <v>40</v>
      </c>
      <c r="C1" s="10"/>
      <c r="D1" s="11" t="s">
        <v>41</v>
      </c>
      <c r="E1" s="13"/>
    </row>
    <row r="2" spans="2:5" s="12" customFormat="1" ht="18">
      <c r="B2" s="11"/>
      <c r="C2" s="10"/>
      <c r="E2" s="13"/>
    </row>
    <row r="3" spans="3:5" s="12" customFormat="1" ht="18.75" thickBot="1">
      <c r="C3" s="10"/>
      <c r="E3" s="13"/>
    </row>
    <row r="4" spans="1:6" s="12" customFormat="1" ht="18">
      <c r="A4" s="40"/>
      <c r="B4" s="41" t="s">
        <v>4</v>
      </c>
      <c r="C4" s="42">
        <v>13</v>
      </c>
      <c r="D4" s="41" t="s">
        <v>5</v>
      </c>
      <c r="E4" s="80">
        <v>0.6145833333333334</v>
      </c>
      <c r="F4" s="62"/>
    </row>
    <row r="5" spans="1:6" s="12" customFormat="1" ht="18">
      <c r="A5" s="44"/>
      <c r="B5" s="7" t="s">
        <v>6</v>
      </c>
      <c r="C5" s="71" t="s">
        <v>68</v>
      </c>
      <c r="D5" s="7"/>
      <c r="E5" s="21"/>
      <c r="F5" s="108" t="s">
        <v>63</v>
      </c>
    </row>
    <row r="6" spans="1:6" s="12" customFormat="1" ht="18">
      <c r="A6" s="92"/>
      <c r="B6" s="100" t="s">
        <v>201</v>
      </c>
      <c r="C6" s="28"/>
      <c r="D6" s="28"/>
      <c r="E6" s="28"/>
      <c r="F6" s="118"/>
    </row>
    <row r="7" spans="1:6" s="12" customFormat="1" ht="18">
      <c r="A7" s="92"/>
      <c r="B7" s="15" t="s">
        <v>76</v>
      </c>
      <c r="C7" s="15" t="s">
        <v>74</v>
      </c>
      <c r="D7" s="15"/>
      <c r="E7" s="23" t="s">
        <v>75</v>
      </c>
      <c r="F7" s="64" t="s">
        <v>80</v>
      </c>
    </row>
    <row r="8" spans="1:6" ht="18">
      <c r="A8" s="93"/>
      <c r="B8" s="7" t="s">
        <v>36</v>
      </c>
      <c r="C8" s="123" t="s">
        <v>220</v>
      </c>
      <c r="D8" s="7" t="s">
        <v>8</v>
      </c>
      <c r="E8" s="141">
        <v>3.46</v>
      </c>
      <c r="F8" s="122">
        <v>6</v>
      </c>
    </row>
    <row r="9" spans="1:6" ht="18">
      <c r="A9" s="93"/>
      <c r="B9" s="7" t="s">
        <v>37</v>
      </c>
      <c r="C9" s="123" t="s">
        <v>225</v>
      </c>
      <c r="D9" s="7" t="s">
        <v>8</v>
      </c>
      <c r="E9" s="141">
        <v>4.16</v>
      </c>
      <c r="F9" s="122">
        <v>1</v>
      </c>
    </row>
    <row r="10" spans="1:6" ht="18">
      <c r="A10" s="93"/>
      <c r="B10" s="4" t="s">
        <v>87</v>
      </c>
      <c r="C10" s="123">
        <v>3</v>
      </c>
      <c r="D10" s="4" t="s">
        <v>62</v>
      </c>
      <c r="E10" s="141">
        <v>3.4</v>
      </c>
      <c r="F10" s="122">
        <v>7</v>
      </c>
    </row>
    <row r="11" spans="1:6" ht="18">
      <c r="A11" s="93"/>
      <c r="B11" s="7" t="s">
        <v>128</v>
      </c>
      <c r="C11" s="14" t="s">
        <v>223</v>
      </c>
      <c r="D11" s="7" t="s">
        <v>9</v>
      </c>
      <c r="E11" s="141">
        <v>4.05</v>
      </c>
      <c r="F11" s="122">
        <v>3</v>
      </c>
    </row>
    <row r="12" spans="1:6" ht="16.5" customHeight="1">
      <c r="A12" s="93"/>
      <c r="B12" s="35" t="s">
        <v>175</v>
      </c>
      <c r="C12" s="14" t="s">
        <v>218</v>
      </c>
      <c r="D12" s="24" t="s">
        <v>78</v>
      </c>
      <c r="E12" s="141">
        <v>3.38</v>
      </c>
      <c r="F12" s="122">
        <v>8</v>
      </c>
    </row>
    <row r="13" spans="1:6" ht="16.5" customHeight="1">
      <c r="A13" s="93"/>
      <c r="B13" s="7" t="s">
        <v>199</v>
      </c>
      <c r="C13" s="15" t="s">
        <v>224</v>
      </c>
      <c r="D13" s="7" t="s">
        <v>176</v>
      </c>
      <c r="E13" s="141">
        <v>4.12</v>
      </c>
      <c r="F13" s="122">
        <v>2</v>
      </c>
    </row>
    <row r="14" spans="1:6" ht="16.5" customHeight="1" thickBot="1">
      <c r="A14" s="94"/>
      <c r="B14" s="107"/>
      <c r="C14" s="124"/>
      <c r="D14" s="107"/>
      <c r="E14" s="155"/>
      <c r="F14" s="140"/>
    </row>
    <row r="15" spans="1:6" s="102" customFormat="1" ht="18.75" thickBot="1">
      <c r="A15" s="101"/>
      <c r="C15" s="142"/>
      <c r="E15" s="156"/>
      <c r="F15" s="142"/>
    </row>
    <row r="16" spans="1:6" s="102" customFormat="1" ht="18">
      <c r="A16" s="103"/>
      <c r="B16" s="104" t="s">
        <v>202</v>
      </c>
      <c r="C16" s="143"/>
      <c r="D16" s="105"/>
      <c r="E16" s="157"/>
      <c r="F16" s="146"/>
    </row>
    <row r="17" spans="1:6" ht="18">
      <c r="A17" s="93"/>
      <c r="B17" s="15" t="s">
        <v>76</v>
      </c>
      <c r="C17" s="15" t="s">
        <v>74</v>
      </c>
      <c r="D17" s="15"/>
      <c r="E17" s="23" t="s">
        <v>75</v>
      </c>
      <c r="F17" s="64" t="s">
        <v>80</v>
      </c>
    </row>
    <row r="18" spans="1:6" ht="18">
      <c r="A18" s="93"/>
      <c r="B18" s="7" t="s">
        <v>13</v>
      </c>
      <c r="C18" s="14" t="s">
        <v>217</v>
      </c>
      <c r="D18" s="7" t="s">
        <v>8</v>
      </c>
      <c r="E18" s="141">
        <v>3.27</v>
      </c>
      <c r="F18" s="122">
        <v>10</v>
      </c>
    </row>
    <row r="19" spans="1:6" ht="18">
      <c r="A19" s="93"/>
      <c r="B19" s="4" t="s">
        <v>311</v>
      </c>
      <c r="C19" s="123" t="s">
        <v>222</v>
      </c>
      <c r="D19" s="4" t="s">
        <v>62</v>
      </c>
      <c r="E19" s="141">
        <v>3.56</v>
      </c>
      <c r="F19" s="122">
        <v>4</v>
      </c>
    </row>
    <row r="20" spans="1:6" ht="18">
      <c r="A20" s="93"/>
      <c r="B20" s="7" t="s">
        <v>127</v>
      </c>
      <c r="C20" s="5" t="s">
        <v>221</v>
      </c>
      <c r="D20" s="4" t="s">
        <v>9</v>
      </c>
      <c r="E20" s="141">
        <v>3.47</v>
      </c>
      <c r="F20" s="122">
        <v>5</v>
      </c>
    </row>
    <row r="21" spans="1:6" ht="18">
      <c r="A21" s="93"/>
      <c r="B21" s="36" t="s">
        <v>132</v>
      </c>
      <c r="C21" s="9"/>
      <c r="D21" s="7" t="s">
        <v>79</v>
      </c>
      <c r="E21" s="23"/>
      <c r="F21" s="122"/>
    </row>
    <row r="22" spans="1:6" ht="18">
      <c r="A22" s="93"/>
      <c r="B22" s="7" t="s">
        <v>200</v>
      </c>
      <c r="C22" s="14"/>
      <c r="D22" s="7" t="s">
        <v>176</v>
      </c>
      <c r="E22" s="23">
        <v>4.19</v>
      </c>
      <c r="F22" s="122"/>
    </row>
    <row r="23" spans="1:6" ht="18">
      <c r="A23" s="93"/>
      <c r="B23" s="36" t="s">
        <v>133</v>
      </c>
      <c r="C23" s="9"/>
      <c r="D23" s="7" t="s">
        <v>79</v>
      </c>
      <c r="E23" s="23"/>
      <c r="F23" s="122"/>
    </row>
    <row r="24" spans="1:6" ht="18">
      <c r="A24" s="93"/>
      <c r="B24" s="19"/>
      <c r="C24" s="19"/>
      <c r="D24" s="19"/>
      <c r="E24" s="23"/>
      <c r="F24" s="122"/>
    </row>
    <row r="25" spans="1:6" ht="18.75" thickBot="1">
      <c r="A25" s="94"/>
      <c r="B25" s="107"/>
      <c r="C25" s="107"/>
      <c r="D25" s="107"/>
      <c r="E25" s="65"/>
      <c r="F25" s="140"/>
    </row>
    <row r="26" ht="18.75" thickBot="1">
      <c r="F26" s="160">
        <f>SUM(F8:F25)</f>
        <v>46</v>
      </c>
    </row>
    <row r="27" spans="2:3" ht="18">
      <c r="B27" s="4" t="s">
        <v>62</v>
      </c>
      <c r="C27" s="4">
        <f>SUM(F10+F19)</f>
        <v>11</v>
      </c>
    </row>
    <row r="28" spans="2:3" ht="18">
      <c r="B28" s="4" t="s">
        <v>8</v>
      </c>
      <c r="C28" s="4">
        <f>SUM(F8+F9+F18)</f>
        <v>17</v>
      </c>
    </row>
    <row r="29" spans="2:3" ht="18">
      <c r="B29" s="4" t="s">
        <v>236</v>
      </c>
      <c r="C29" s="4">
        <f>SUM(F11+F20)</f>
        <v>8</v>
      </c>
    </row>
    <row r="30" spans="2:3" ht="18">
      <c r="B30" s="4" t="s">
        <v>176</v>
      </c>
      <c r="C30" s="4">
        <f>SUM(F13)</f>
        <v>2</v>
      </c>
    </row>
    <row r="31" spans="2:3" ht="18">
      <c r="B31" s="4" t="s">
        <v>78</v>
      </c>
      <c r="C31" s="4">
        <f>SUM(F12)</f>
        <v>8</v>
      </c>
    </row>
    <row r="32" ht="18">
      <c r="C32" s="4">
        <f>SUM(C27:C31)</f>
        <v>46</v>
      </c>
    </row>
  </sheetData>
  <sheetProtection/>
  <printOptions horizontalCentered="1"/>
  <pageMargins left="0.7874015748031497" right="0.5905511811023623" top="0.7874015748031497" bottom="0.5905511811023623" header="0.5118110236220472" footer="0.5118110236220472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zoomScalePageLayoutView="0" workbookViewId="0" topLeftCell="A1">
      <selection activeCell="C17" sqref="C17"/>
    </sheetView>
  </sheetViews>
  <sheetFormatPr defaultColWidth="11.421875" defaultRowHeight="12.75"/>
  <cols>
    <col min="1" max="1" width="7.28125" style="0" customWidth="1"/>
    <col min="2" max="2" width="28.00390625" style="0" customWidth="1"/>
    <col min="4" max="4" width="20.7109375" style="0" customWidth="1"/>
    <col min="6" max="6" width="13.57421875" style="0" bestFit="1" customWidth="1"/>
  </cols>
  <sheetData>
    <row r="1" spans="2:5" s="12" customFormat="1" ht="18">
      <c r="B1" s="11" t="s">
        <v>40</v>
      </c>
      <c r="C1" s="10"/>
      <c r="D1" s="11" t="s">
        <v>41</v>
      </c>
      <c r="E1" s="13"/>
    </row>
    <row r="2" spans="3:5" s="12" customFormat="1" ht="18.75" thickBot="1">
      <c r="C2" s="10"/>
      <c r="E2" s="13"/>
    </row>
    <row r="3" spans="1:6" s="12" customFormat="1" ht="18">
      <c r="A3" s="40"/>
      <c r="B3" s="41" t="s">
        <v>4</v>
      </c>
      <c r="C3" s="42">
        <v>15</v>
      </c>
      <c r="D3" s="41" t="s">
        <v>5</v>
      </c>
      <c r="E3" s="73">
        <v>0.6354166666666666</v>
      </c>
      <c r="F3" s="62"/>
    </row>
    <row r="4" spans="1:6" s="12" customFormat="1" ht="18">
      <c r="A4" s="44"/>
      <c r="B4" s="15" t="s">
        <v>6</v>
      </c>
      <c r="C4" s="71" t="s">
        <v>67</v>
      </c>
      <c r="D4" s="7"/>
      <c r="E4" s="21"/>
      <c r="F4" s="108" t="s">
        <v>63</v>
      </c>
    </row>
    <row r="5" spans="1:6" s="12" customFormat="1" ht="18">
      <c r="A5" s="44"/>
      <c r="B5" s="15" t="s">
        <v>0</v>
      </c>
      <c r="C5" s="15" t="s">
        <v>74</v>
      </c>
      <c r="D5" s="15" t="s">
        <v>77</v>
      </c>
      <c r="E5" s="23" t="s">
        <v>75</v>
      </c>
      <c r="F5" s="64" t="s">
        <v>80</v>
      </c>
    </row>
    <row r="6" spans="1:6" ht="18" customHeight="1">
      <c r="A6" s="112"/>
      <c r="B6" s="7" t="s">
        <v>10</v>
      </c>
      <c r="C6" s="14" t="s">
        <v>218</v>
      </c>
      <c r="D6" s="7" t="s">
        <v>8</v>
      </c>
      <c r="E6" s="123">
        <v>3.52</v>
      </c>
      <c r="F6" s="122">
        <v>8</v>
      </c>
    </row>
    <row r="7" spans="1:6" ht="18" customHeight="1">
      <c r="A7" s="112"/>
      <c r="B7" s="7" t="s">
        <v>14</v>
      </c>
      <c r="C7" s="14" t="s">
        <v>220</v>
      </c>
      <c r="D7" s="7" t="s">
        <v>8</v>
      </c>
      <c r="E7" s="123">
        <v>4.15</v>
      </c>
      <c r="F7" s="122">
        <v>6</v>
      </c>
    </row>
    <row r="8" spans="1:6" ht="18" customHeight="1">
      <c r="A8" s="112"/>
      <c r="B8" s="4" t="s">
        <v>86</v>
      </c>
      <c r="C8" s="123" t="s">
        <v>219</v>
      </c>
      <c r="D8" s="4" t="s">
        <v>62</v>
      </c>
      <c r="E8" s="123">
        <v>3.58</v>
      </c>
      <c r="F8" s="122">
        <v>7</v>
      </c>
    </row>
    <row r="9" spans="1:6" ht="18" customHeight="1">
      <c r="A9" s="112"/>
      <c r="B9" s="4" t="s">
        <v>126</v>
      </c>
      <c r="C9" s="123" t="s">
        <v>217</v>
      </c>
      <c r="D9" s="4" t="s">
        <v>9</v>
      </c>
      <c r="E9" s="123">
        <v>3.42</v>
      </c>
      <c r="F9" s="122">
        <v>10</v>
      </c>
    </row>
    <row r="10" spans="1:6" ht="18" customHeight="1">
      <c r="A10" s="112"/>
      <c r="B10" s="36"/>
      <c r="C10" s="154"/>
      <c r="D10" s="4"/>
      <c r="E10" s="19"/>
      <c r="F10" s="74"/>
    </row>
    <row r="11" spans="1:6" ht="18" customHeight="1">
      <c r="A11" s="112"/>
      <c r="B11" s="36"/>
      <c r="C11" s="19"/>
      <c r="D11" s="19"/>
      <c r="E11" s="19"/>
      <c r="F11" s="74"/>
    </row>
    <row r="12" spans="1:6" ht="18" customHeight="1" thickBot="1">
      <c r="A12" s="113"/>
      <c r="B12" s="84"/>
      <c r="C12" s="107"/>
      <c r="D12" s="107"/>
      <c r="E12" s="107"/>
      <c r="F12" s="79"/>
    </row>
    <row r="13" ht="18.75" thickBot="1">
      <c r="F13" s="160">
        <f>SUM(F6:F12)</f>
        <v>31</v>
      </c>
    </row>
    <row r="14" spans="2:3" ht="18">
      <c r="B14" s="4" t="s">
        <v>8</v>
      </c>
      <c r="C14" s="4">
        <f>SUM(F6+F7)</f>
        <v>14</v>
      </c>
    </row>
    <row r="15" spans="2:3" ht="18">
      <c r="B15" s="4" t="s">
        <v>9</v>
      </c>
      <c r="C15" s="4">
        <f>SUM(F9)</f>
        <v>10</v>
      </c>
    </row>
    <row r="16" spans="2:3" ht="18">
      <c r="B16" s="4" t="s">
        <v>62</v>
      </c>
      <c r="C16" s="4">
        <f>SUM(F8)</f>
        <v>7</v>
      </c>
    </row>
    <row r="17" ht="18">
      <c r="C17" s="128">
        <f>SUM(C14:C16)</f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zoomScalePageLayoutView="0" workbookViewId="0" topLeftCell="A1">
      <selection activeCell="B14" sqref="B14"/>
    </sheetView>
  </sheetViews>
  <sheetFormatPr defaultColWidth="11.421875" defaultRowHeight="12.75"/>
  <cols>
    <col min="1" max="1" width="7.28125" style="1" customWidth="1"/>
    <col min="2" max="2" width="48.140625" style="1" bestFit="1" customWidth="1"/>
    <col min="3" max="3" width="11.28125" style="1" customWidth="1"/>
    <col min="4" max="4" width="20.7109375" style="1" customWidth="1"/>
    <col min="5" max="5" width="16.7109375" style="1" customWidth="1"/>
    <col min="6" max="16384" width="11.421875" style="1" customWidth="1"/>
  </cols>
  <sheetData>
    <row r="1" spans="2:4" s="12" customFormat="1" ht="18">
      <c r="B1" s="11" t="s">
        <v>40</v>
      </c>
      <c r="C1" s="10"/>
      <c r="D1" s="11" t="s">
        <v>41</v>
      </c>
    </row>
    <row r="2" s="12" customFormat="1" ht="18.75" thickBot="1">
      <c r="C2" s="10"/>
    </row>
    <row r="3" spans="1:4" s="12" customFormat="1" ht="18">
      <c r="A3" s="40"/>
      <c r="B3" s="41" t="s">
        <v>4</v>
      </c>
      <c r="C3" s="42">
        <v>16</v>
      </c>
      <c r="D3" s="163"/>
    </row>
    <row r="4" spans="1:4" s="12" customFormat="1" ht="18">
      <c r="A4" s="44"/>
      <c r="B4" s="81" t="s">
        <v>69</v>
      </c>
      <c r="D4" s="118"/>
    </row>
    <row r="5" spans="1:4" s="12" customFormat="1" ht="18">
      <c r="A5" s="92" t="s">
        <v>43</v>
      </c>
      <c r="B5" s="14" t="s">
        <v>76</v>
      </c>
      <c r="C5" s="15" t="s">
        <v>74</v>
      </c>
      <c r="D5" s="64" t="s">
        <v>77</v>
      </c>
    </row>
    <row r="6" spans="1:4" ht="18" customHeight="1">
      <c r="A6" s="82"/>
      <c r="B6" s="7"/>
      <c r="C6" s="9"/>
      <c r="D6" s="63"/>
    </row>
    <row r="7" spans="1:4" ht="18" customHeight="1">
      <c r="A7" s="82">
        <v>3</v>
      </c>
      <c r="B7" s="7" t="s">
        <v>125</v>
      </c>
      <c r="C7" s="9">
        <v>2</v>
      </c>
      <c r="D7" s="63" t="s">
        <v>9</v>
      </c>
    </row>
    <row r="8" spans="1:4" ht="18" customHeight="1">
      <c r="A8" s="82"/>
      <c r="B8" s="4"/>
      <c r="C8" s="123"/>
      <c r="D8" s="89"/>
    </row>
    <row r="9" spans="1:4" ht="18" customHeight="1">
      <c r="A9" s="82">
        <v>5</v>
      </c>
      <c r="B9" s="4" t="s">
        <v>111</v>
      </c>
      <c r="C9" s="123">
        <v>1</v>
      </c>
      <c r="D9" s="89" t="s">
        <v>62</v>
      </c>
    </row>
    <row r="10" spans="1:4" ht="18" customHeight="1">
      <c r="A10" s="82"/>
      <c r="B10" s="4"/>
      <c r="C10" s="123"/>
      <c r="D10" s="89"/>
    </row>
    <row r="11" spans="1:4" ht="18" customHeight="1" thickBot="1">
      <c r="A11" s="83">
        <v>7</v>
      </c>
      <c r="B11" s="84" t="s">
        <v>70</v>
      </c>
      <c r="C11" s="124">
        <v>3</v>
      </c>
      <c r="D11" s="90" t="s">
        <v>8</v>
      </c>
    </row>
    <row r="12" spans="1:4" ht="18" customHeight="1" thickBot="1">
      <c r="A12" s="37"/>
      <c r="B12" s="37"/>
      <c r="C12" s="37"/>
      <c r="D12" s="37"/>
    </row>
    <row r="13" spans="1:4" ht="18">
      <c r="A13" s="40"/>
      <c r="B13" s="41" t="s">
        <v>4</v>
      </c>
      <c r="C13" s="42">
        <v>16</v>
      </c>
      <c r="D13" s="163"/>
    </row>
    <row r="14" spans="1:4" ht="18">
      <c r="A14" s="44"/>
      <c r="B14" s="81" t="s">
        <v>178</v>
      </c>
      <c r="D14" s="63"/>
    </row>
    <row r="15" spans="1:4" ht="18">
      <c r="A15" s="44" t="s">
        <v>44</v>
      </c>
      <c r="B15" s="15" t="s">
        <v>0</v>
      </c>
      <c r="C15" s="14" t="s">
        <v>2</v>
      </c>
      <c r="D15" s="64" t="s">
        <v>1</v>
      </c>
    </row>
    <row r="16" spans="1:4" ht="18">
      <c r="A16" s="82">
        <v>1</v>
      </c>
      <c r="B16" s="4" t="s">
        <v>312</v>
      </c>
      <c r="C16" s="123" t="s">
        <v>218</v>
      </c>
      <c r="D16" s="89" t="s">
        <v>78</v>
      </c>
    </row>
    <row r="17" spans="1:4" ht="18">
      <c r="A17" s="82">
        <v>2</v>
      </c>
      <c r="B17" s="7" t="s">
        <v>73</v>
      </c>
      <c r="C17" s="14" t="s">
        <v>219</v>
      </c>
      <c r="D17" s="63" t="s">
        <v>8</v>
      </c>
    </row>
    <row r="18" spans="1:4" ht="18">
      <c r="A18" s="44">
        <v>6</v>
      </c>
      <c r="B18" s="7" t="s">
        <v>177</v>
      </c>
      <c r="C18" s="14" t="s">
        <v>217</v>
      </c>
      <c r="D18" s="63" t="s">
        <v>9</v>
      </c>
    </row>
    <row r="19" spans="1:4" ht="18.75" thickBot="1">
      <c r="A19" s="83"/>
      <c r="B19" s="56"/>
      <c r="C19" s="119"/>
      <c r="D19" s="66"/>
    </row>
    <row r="20" ht="18.75" thickBot="1"/>
    <row r="21" spans="1:4" ht="18">
      <c r="A21" s="40"/>
      <c r="B21" s="41" t="s">
        <v>4</v>
      </c>
      <c r="C21" s="42">
        <v>17</v>
      </c>
      <c r="D21" s="163"/>
    </row>
    <row r="22" spans="1:4" ht="18">
      <c r="A22" s="44"/>
      <c r="B22" s="81" t="s">
        <v>71</v>
      </c>
      <c r="D22" s="63"/>
    </row>
    <row r="23" spans="1:4" ht="18">
      <c r="A23" s="92" t="s">
        <v>43</v>
      </c>
      <c r="B23" s="14" t="s">
        <v>76</v>
      </c>
      <c r="C23" s="15" t="s">
        <v>74</v>
      </c>
      <c r="D23" s="64" t="s">
        <v>77</v>
      </c>
    </row>
    <row r="24" spans="1:4" ht="18">
      <c r="A24" s="82">
        <v>3</v>
      </c>
      <c r="B24" s="4" t="s">
        <v>313</v>
      </c>
      <c r="C24" s="123">
        <v>3</v>
      </c>
      <c r="D24" s="89" t="s">
        <v>9</v>
      </c>
    </row>
    <row r="25" spans="1:4" ht="18">
      <c r="A25" s="82"/>
      <c r="B25" s="102"/>
      <c r="C25" s="123"/>
      <c r="D25" s="164"/>
    </row>
    <row r="26" spans="1:4" ht="18">
      <c r="A26" s="82">
        <v>5</v>
      </c>
      <c r="B26" s="4" t="s">
        <v>72</v>
      </c>
      <c r="C26" s="123">
        <v>1</v>
      </c>
      <c r="D26" s="89" t="s">
        <v>8</v>
      </c>
    </row>
    <row r="27" spans="1:4" ht="18">
      <c r="A27" s="82"/>
      <c r="B27" s="102"/>
      <c r="C27" s="123"/>
      <c r="D27" s="164"/>
    </row>
    <row r="28" spans="1:4" ht="18">
      <c r="A28" s="82">
        <v>7</v>
      </c>
      <c r="B28" s="4" t="s">
        <v>110</v>
      </c>
      <c r="C28" s="123">
        <v>2</v>
      </c>
      <c r="D28" s="89" t="s">
        <v>62</v>
      </c>
    </row>
    <row r="29" spans="1:4" ht="18.75" thickBot="1">
      <c r="A29" s="83"/>
      <c r="B29" s="84"/>
      <c r="C29" s="84"/>
      <c r="D29" s="90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zoomScalePageLayoutView="0" workbookViewId="0" topLeftCell="A31">
      <selection activeCell="F46" sqref="F46:F47"/>
    </sheetView>
  </sheetViews>
  <sheetFormatPr defaultColWidth="11.421875" defaultRowHeight="12.75"/>
  <cols>
    <col min="1" max="1" width="7.28125" style="12" bestFit="1" customWidth="1"/>
    <col min="2" max="2" width="39.140625" style="12" customWidth="1"/>
    <col min="3" max="3" width="7.7109375" style="10" customWidth="1"/>
    <col min="4" max="4" width="24.57421875" style="12" customWidth="1"/>
    <col min="5" max="5" width="12.421875" style="13" bestFit="1" customWidth="1"/>
    <col min="6" max="6" width="13.8515625" style="12" customWidth="1"/>
    <col min="7" max="16384" width="11.421875" style="12" customWidth="1"/>
  </cols>
  <sheetData>
    <row r="1" spans="2:4" ht="18">
      <c r="B1" s="11" t="s">
        <v>40</v>
      </c>
      <c r="D1" s="11" t="s">
        <v>41</v>
      </c>
    </row>
    <row r="2" ht="18.75" thickBot="1"/>
    <row r="3" spans="1:5" ht="18">
      <c r="A3" s="40"/>
      <c r="B3" s="41" t="s">
        <v>4</v>
      </c>
      <c r="C3" s="42">
        <v>1</v>
      </c>
      <c r="D3" s="41" t="s">
        <v>5</v>
      </c>
      <c r="E3" s="43">
        <v>0.4166666666666667</v>
      </c>
    </row>
    <row r="4" spans="1:5" ht="18">
      <c r="A4" s="44"/>
      <c r="B4" s="26" t="s">
        <v>42</v>
      </c>
      <c r="C4" s="27">
        <v>1</v>
      </c>
      <c r="D4" s="20"/>
      <c r="E4" s="45"/>
    </row>
    <row r="5" spans="1:5" ht="18">
      <c r="A5" s="44"/>
      <c r="B5" s="7" t="s">
        <v>6</v>
      </c>
      <c r="C5" s="22" t="s">
        <v>45</v>
      </c>
      <c r="D5" s="7"/>
      <c r="E5" s="46"/>
    </row>
    <row r="6" spans="1:5" ht="18">
      <c r="A6" s="44" t="s">
        <v>44</v>
      </c>
      <c r="B6" s="15" t="s">
        <v>0</v>
      </c>
      <c r="C6" s="14" t="s">
        <v>2</v>
      </c>
      <c r="D6" s="15" t="s">
        <v>1</v>
      </c>
      <c r="E6" s="46" t="s">
        <v>3</v>
      </c>
    </row>
    <row r="7" spans="1:5" ht="18">
      <c r="A7" s="44">
        <v>1</v>
      </c>
      <c r="B7" s="7"/>
      <c r="C7" s="7"/>
      <c r="D7" s="7"/>
      <c r="E7" s="120"/>
    </row>
    <row r="8" spans="1:5" ht="18">
      <c r="A8" s="44">
        <v>2</v>
      </c>
      <c r="B8" s="7" t="s">
        <v>82</v>
      </c>
      <c r="C8" s="9">
        <v>4</v>
      </c>
      <c r="D8" s="7" t="s">
        <v>62</v>
      </c>
      <c r="E8" s="45" t="s">
        <v>205</v>
      </c>
    </row>
    <row r="9" spans="1:5" ht="18">
      <c r="A9" s="44">
        <v>3</v>
      </c>
      <c r="B9" s="7" t="s">
        <v>21</v>
      </c>
      <c r="C9" s="14">
        <v>9</v>
      </c>
      <c r="D9" s="7" t="s">
        <v>9</v>
      </c>
      <c r="E9" s="46" t="s">
        <v>206</v>
      </c>
    </row>
    <row r="10" spans="1:5" ht="18">
      <c r="A10" s="44">
        <v>4</v>
      </c>
      <c r="B10" s="7"/>
      <c r="C10" s="14"/>
      <c r="D10" s="7"/>
      <c r="E10" s="46"/>
    </row>
    <row r="11" spans="1:5" ht="18">
      <c r="A11" s="44">
        <v>5</v>
      </c>
      <c r="B11" s="7" t="s">
        <v>115</v>
      </c>
      <c r="C11" s="14">
        <v>10</v>
      </c>
      <c r="D11" s="7" t="s">
        <v>29</v>
      </c>
      <c r="E11" s="46" t="s">
        <v>209</v>
      </c>
    </row>
    <row r="12" spans="1:5" ht="18">
      <c r="A12" s="44">
        <v>6</v>
      </c>
      <c r="B12" s="7" t="s">
        <v>158</v>
      </c>
      <c r="C12" s="14">
        <v>7</v>
      </c>
      <c r="D12" s="7" t="s">
        <v>78</v>
      </c>
      <c r="E12" s="46" t="s">
        <v>208</v>
      </c>
    </row>
    <row r="13" spans="1:5" ht="18">
      <c r="A13" s="44">
        <v>7</v>
      </c>
      <c r="B13" s="7" t="s">
        <v>85</v>
      </c>
      <c r="C13" s="14">
        <v>3</v>
      </c>
      <c r="D13" s="7" t="s">
        <v>62</v>
      </c>
      <c r="E13" s="46" t="s">
        <v>204</v>
      </c>
    </row>
    <row r="14" spans="1:5" ht="18">
      <c r="A14" s="44">
        <v>8</v>
      </c>
      <c r="B14" s="24" t="s">
        <v>47</v>
      </c>
      <c r="C14" s="14">
        <v>1</v>
      </c>
      <c r="D14" s="24" t="s">
        <v>8</v>
      </c>
      <c r="E14" s="46" t="s">
        <v>203</v>
      </c>
    </row>
    <row r="15" spans="1:5" ht="18.75" thickBot="1">
      <c r="A15" s="50">
        <v>9</v>
      </c>
      <c r="B15" s="51" t="s">
        <v>33</v>
      </c>
      <c r="C15" s="52">
        <v>12</v>
      </c>
      <c r="D15" s="51" t="s">
        <v>29</v>
      </c>
      <c r="E15" s="53" t="s">
        <v>207</v>
      </c>
    </row>
    <row r="16" s="28" customFormat="1" ht="18.75" thickBot="1">
      <c r="E16" s="31"/>
    </row>
    <row r="17" spans="1:5" ht="18">
      <c r="A17" s="40"/>
      <c r="B17" s="57" t="s">
        <v>42</v>
      </c>
      <c r="C17" s="58">
        <v>2</v>
      </c>
      <c r="D17" s="41"/>
      <c r="E17" s="43"/>
    </row>
    <row r="18" spans="1:5" ht="18">
      <c r="A18" s="44"/>
      <c r="B18" s="7" t="s">
        <v>6</v>
      </c>
      <c r="C18" s="22" t="s">
        <v>45</v>
      </c>
      <c r="D18" s="7"/>
      <c r="E18" s="46"/>
    </row>
    <row r="19" spans="1:5" ht="18">
      <c r="A19" s="44" t="s">
        <v>44</v>
      </c>
      <c r="B19" s="15" t="s">
        <v>0</v>
      </c>
      <c r="C19" s="14" t="s">
        <v>2</v>
      </c>
      <c r="D19" s="15" t="s">
        <v>1</v>
      </c>
      <c r="E19" s="46" t="s">
        <v>3</v>
      </c>
    </row>
    <row r="20" spans="1:5" ht="18">
      <c r="A20" s="44">
        <v>1</v>
      </c>
      <c r="B20" s="7" t="s">
        <v>148</v>
      </c>
      <c r="C20" s="7"/>
      <c r="D20" s="7" t="s">
        <v>144</v>
      </c>
      <c r="E20" s="120" t="s">
        <v>210</v>
      </c>
    </row>
    <row r="21" spans="1:5" ht="18">
      <c r="A21" s="44">
        <v>2</v>
      </c>
      <c r="B21" s="24" t="s">
        <v>19</v>
      </c>
      <c r="C21" s="14">
        <v>8</v>
      </c>
      <c r="D21" s="24" t="s">
        <v>8</v>
      </c>
      <c r="E21" s="45" t="s">
        <v>211</v>
      </c>
    </row>
    <row r="22" spans="1:5" ht="18">
      <c r="A22" s="44">
        <v>3</v>
      </c>
      <c r="B22" s="7" t="s">
        <v>84</v>
      </c>
      <c r="C22" s="14">
        <v>5</v>
      </c>
      <c r="D22" s="7" t="s">
        <v>62</v>
      </c>
      <c r="E22" s="46" t="s">
        <v>212</v>
      </c>
    </row>
    <row r="23" spans="1:5" ht="18">
      <c r="A23" s="44">
        <v>4</v>
      </c>
      <c r="B23" s="7" t="s">
        <v>180</v>
      </c>
      <c r="C23" s="14">
        <v>13</v>
      </c>
      <c r="D23" s="7" t="s">
        <v>176</v>
      </c>
      <c r="E23" s="46" t="s">
        <v>213</v>
      </c>
    </row>
    <row r="24" spans="1:5" ht="18">
      <c r="A24" s="44">
        <v>5</v>
      </c>
      <c r="B24" s="24" t="s">
        <v>83</v>
      </c>
      <c r="C24" s="14">
        <v>2</v>
      </c>
      <c r="D24" s="24" t="s">
        <v>62</v>
      </c>
      <c r="E24" s="46" t="s">
        <v>214</v>
      </c>
    </row>
    <row r="25" spans="1:5" ht="18">
      <c r="A25" s="44">
        <v>6</v>
      </c>
      <c r="B25" s="7" t="s">
        <v>114</v>
      </c>
      <c r="C25" s="14">
        <v>11</v>
      </c>
      <c r="D25" s="7" t="s">
        <v>29</v>
      </c>
      <c r="E25" s="46" t="s">
        <v>215</v>
      </c>
    </row>
    <row r="26" spans="1:5" ht="18">
      <c r="A26" s="44">
        <v>7</v>
      </c>
      <c r="B26" s="7"/>
      <c r="C26" s="14"/>
      <c r="D26" s="7"/>
      <c r="E26" s="46"/>
    </row>
    <row r="27" spans="1:5" ht="18">
      <c r="A27" s="44">
        <v>8</v>
      </c>
      <c r="B27" s="7" t="s">
        <v>27</v>
      </c>
      <c r="C27" s="9">
        <v>6</v>
      </c>
      <c r="D27" s="7" t="s">
        <v>8</v>
      </c>
      <c r="E27" s="46" t="s">
        <v>216</v>
      </c>
    </row>
    <row r="28" spans="1:5" ht="18.75" thickBot="1">
      <c r="A28" s="50">
        <v>9</v>
      </c>
      <c r="B28" s="56"/>
      <c r="C28" s="56"/>
      <c r="D28" s="56"/>
      <c r="E28" s="53"/>
    </row>
    <row r="29" spans="1:5" ht="18">
      <c r="A29" s="28"/>
      <c r="B29" s="29"/>
      <c r="C29" s="30"/>
      <c r="D29" s="29"/>
      <c r="E29" s="31"/>
    </row>
    <row r="30" spans="1:5" ht="18.75" thickBot="1">
      <c r="A30" s="28"/>
      <c r="B30" s="29"/>
      <c r="C30" s="30"/>
      <c r="D30" s="29"/>
      <c r="E30" s="31"/>
    </row>
    <row r="31" spans="1:6" ht="18">
      <c r="A31" s="40"/>
      <c r="B31" s="67" t="s">
        <v>4</v>
      </c>
      <c r="C31" s="68">
        <v>10</v>
      </c>
      <c r="D31" s="67" t="s">
        <v>5</v>
      </c>
      <c r="E31" s="69">
        <v>0.5833333333333334</v>
      </c>
      <c r="F31" s="70" t="s">
        <v>46</v>
      </c>
    </row>
    <row r="32" spans="1:6" ht="18">
      <c r="A32" s="44"/>
      <c r="B32" s="7" t="s">
        <v>6</v>
      </c>
      <c r="C32" s="71" t="s">
        <v>45</v>
      </c>
      <c r="D32" s="7"/>
      <c r="E32" s="21"/>
      <c r="F32" s="63"/>
    </row>
    <row r="33" spans="1:6" ht="18">
      <c r="A33" s="44" t="s">
        <v>44</v>
      </c>
      <c r="B33" s="15" t="s">
        <v>0</v>
      </c>
      <c r="C33" s="14" t="s">
        <v>2</v>
      </c>
      <c r="D33" s="15" t="s">
        <v>1</v>
      </c>
      <c r="E33" s="23" t="s">
        <v>3</v>
      </c>
      <c r="F33" s="64" t="s">
        <v>80</v>
      </c>
    </row>
    <row r="34" spans="1:6" ht="18">
      <c r="A34" s="44">
        <v>1</v>
      </c>
      <c r="B34" s="4" t="s">
        <v>82</v>
      </c>
      <c r="C34" s="5" t="s">
        <v>223</v>
      </c>
      <c r="D34" s="4" t="s">
        <v>62</v>
      </c>
      <c r="E34" s="121" t="s">
        <v>232</v>
      </c>
      <c r="F34" s="64">
        <v>3</v>
      </c>
    </row>
    <row r="35" spans="1:6" ht="18">
      <c r="A35" s="44">
        <v>2</v>
      </c>
      <c r="B35" s="7" t="s">
        <v>84</v>
      </c>
      <c r="C35" s="14" t="s">
        <v>222</v>
      </c>
      <c r="D35" s="7" t="s">
        <v>62</v>
      </c>
      <c r="E35" s="21" t="s">
        <v>231</v>
      </c>
      <c r="F35" s="64">
        <v>4</v>
      </c>
    </row>
    <row r="36" spans="1:6" ht="18">
      <c r="A36" s="44">
        <v>3</v>
      </c>
      <c r="B36" s="24" t="s">
        <v>83</v>
      </c>
      <c r="C36" s="14" t="s">
        <v>218</v>
      </c>
      <c r="D36" s="24" t="s">
        <v>62</v>
      </c>
      <c r="E36" s="23" t="s">
        <v>227</v>
      </c>
      <c r="F36" s="64">
        <v>8</v>
      </c>
    </row>
    <row r="37" spans="1:6" ht="18">
      <c r="A37" s="44">
        <v>4</v>
      </c>
      <c r="B37" s="24" t="s">
        <v>158</v>
      </c>
      <c r="C37" s="14" t="s">
        <v>221</v>
      </c>
      <c r="D37" s="24" t="s">
        <v>78</v>
      </c>
      <c r="E37" s="23" t="s">
        <v>230</v>
      </c>
      <c r="F37" s="64">
        <v>5</v>
      </c>
    </row>
    <row r="38" spans="1:6" ht="18">
      <c r="A38" s="44">
        <v>5</v>
      </c>
      <c r="B38" s="24" t="s">
        <v>85</v>
      </c>
      <c r="C38" s="14" t="s">
        <v>219</v>
      </c>
      <c r="D38" s="24" t="s">
        <v>62</v>
      </c>
      <c r="E38" s="23" t="s">
        <v>228</v>
      </c>
      <c r="F38" s="64">
        <v>7</v>
      </c>
    </row>
    <row r="39" spans="1:6" ht="18">
      <c r="A39" s="44">
        <v>6</v>
      </c>
      <c r="B39" s="44" t="s">
        <v>19</v>
      </c>
      <c r="C39" s="14" t="s">
        <v>225</v>
      </c>
      <c r="D39" s="7" t="s">
        <v>8</v>
      </c>
      <c r="E39" s="23" t="s">
        <v>234</v>
      </c>
      <c r="F39" s="64">
        <v>1</v>
      </c>
    </row>
    <row r="40" spans="1:6" ht="18">
      <c r="A40" s="44">
        <v>7</v>
      </c>
      <c r="B40" s="7" t="s">
        <v>47</v>
      </c>
      <c r="C40" s="14" t="s">
        <v>217</v>
      </c>
      <c r="D40" s="7" t="s">
        <v>8</v>
      </c>
      <c r="E40" s="23" t="s">
        <v>226</v>
      </c>
      <c r="F40" s="64">
        <v>10</v>
      </c>
    </row>
    <row r="41" spans="1:6" ht="18">
      <c r="A41" s="44">
        <v>8</v>
      </c>
      <c r="B41" s="7" t="s">
        <v>21</v>
      </c>
      <c r="C41" s="14" t="s">
        <v>224</v>
      </c>
      <c r="D41" s="7" t="s">
        <v>9</v>
      </c>
      <c r="E41" s="23" t="s">
        <v>233</v>
      </c>
      <c r="F41" s="64">
        <v>2</v>
      </c>
    </row>
    <row r="42" spans="1:6" ht="18.75" thickBot="1">
      <c r="A42" s="50">
        <v>9</v>
      </c>
      <c r="B42" s="51" t="s">
        <v>27</v>
      </c>
      <c r="C42" s="52" t="s">
        <v>220</v>
      </c>
      <c r="D42" s="51" t="s">
        <v>8</v>
      </c>
      <c r="E42" s="65" t="s">
        <v>229</v>
      </c>
      <c r="F42" s="96">
        <v>6</v>
      </c>
    </row>
    <row r="43" ht="18.75" thickBot="1">
      <c r="F43" s="158">
        <f>SUM(F34:F42)</f>
        <v>46</v>
      </c>
    </row>
    <row r="44" spans="2:3" ht="18">
      <c r="B44" s="7" t="s">
        <v>62</v>
      </c>
      <c r="C44" s="14">
        <f>SUM(F34+F35+F36+F38)</f>
        <v>22</v>
      </c>
    </row>
    <row r="45" spans="2:3" ht="18">
      <c r="B45" s="7" t="s">
        <v>235</v>
      </c>
      <c r="C45" s="14">
        <f>SUM(F37)</f>
        <v>5</v>
      </c>
    </row>
    <row r="46" spans="2:3" ht="18">
      <c r="B46" s="7" t="s">
        <v>9</v>
      </c>
      <c r="C46" s="14">
        <f>SUM(F41)</f>
        <v>2</v>
      </c>
    </row>
    <row r="47" spans="2:3" ht="18">
      <c r="B47" s="7" t="s">
        <v>8</v>
      </c>
      <c r="C47" s="14">
        <f>SUM(F42+F40+F39)</f>
        <v>17</v>
      </c>
    </row>
    <row r="48" ht="18">
      <c r="C48" s="14">
        <f>SUM(C44:C47)</f>
        <v>46</v>
      </c>
    </row>
  </sheetData>
  <sheetProtection/>
  <printOptions horizontalCentered="1" verticalCentered="1"/>
  <pageMargins left="0.7874015748031497" right="0.5905511811023623" top="0.5905511811023623" bottom="0.3937007874015748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zoomScalePageLayoutView="0" workbookViewId="0" topLeftCell="A1">
      <selection activeCell="J6" sqref="J6"/>
    </sheetView>
  </sheetViews>
  <sheetFormatPr defaultColWidth="11.421875" defaultRowHeight="12.75"/>
  <cols>
    <col min="1" max="1" width="7.28125" style="12" bestFit="1" customWidth="1"/>
    <col min="2" max="2" width="31.140625" style="12" customWidth="1"/>
    <col min="3" max="3" width="7.7109375" style="10" customWidth="1"/>
    <col min="4" max="4" width="24.57421875" style="12" customWidth="1"/>
    <col min="5" max="5" width="12.421875" style="13" bestFit="1" customWidth="1"/>
    <col min="6" max="6" width="13.57421875" style="0" customWidth="1"/>
    <col min="7" max="16384" width="11.421875" style="12" customWidth="1"/>
  </cols>
  <sheetData>
    <row r="1" spans="2:6" ht="18">
      <c r="B1" s="11" t="s">
        <v>40</v>
      </c>
      <c r="D1" s="11" t="s">
        <v>41</v>
      </c>
      <c r="F1" s="12"/>
    </row>
    <row r="2" spans="2:6" ht="18">
      <c r="B2" s="11"/>
      <c r="F2" s="12"/>
    </row>
    <row r="3" spans="2:6" ht="18.75" thickBot="1">
      <c r="B3" s="12" t="s">
        <v>50</v>
      </c>
      <c r="F3" s="12"/>
    </row>
    <row r="4" spans="1:6" ht="18">
      <c r="A4" s="40"/>
      <c r="B4" s="41" t="s">
        <v>4</v>
      </c>
      <c r="C4" s="42">
        <v>2</v>
      </c>
      <c r="D4" s="41" t="s">
        <v>5</v>
      </c>
      <c r="E4" s="80">
        <v>0.4270833333333333</v>
      </c>
      <c r="F4" s="62"/>
    </row>
    <row r="5" spans="1:6" ht="18">
      <c r="A5" s="44"/>
      <c r="B5" s="32"/>
      <c r="C5" s="27"/>
      <c r="D5" s="20"/>
      <c r="E5" s="21"/>
      <c r="F5" s="74"/>
    </row>
    <row r="6" spans="1:6" ht="18">
      <c r="A6" s="44"/>
      <c r="B6" s="7" t="s">
        <v>6</v>
      </c>
      <c r="C6" s="71" t="s">
        <v>48</v>
      </c>
      <c r="D6" s="7"/>
      <c r="E6" s="21"/>
      <c r="F6" s="74"/>
    </row>
    <row r="7" spans="1:6" ht="18">
      <c r="A7" s="44"/>
      <c r="C7" s="12"/>
      <c r="E7" s="23"/>
      <c r="F7" s="63"/>
    </row>
    <row r="8" spans="1:6" ht="18">
      <c r="A8" s="44" t="s">
        <v>44</v>
      </c>
      <c r="B8" s="15" t="s">
        <v>0</v>
      </c>
      <c r="C8" s="14" t="s">
        <v>2</v>
      </c>
      <c r="D8" s="15" t="s">
        <v>1</v>
      </c>
      <c r="E8" s="23" t="s">
        <v>3</v>
      </c>
      <c r="F8" s="64" t="s">
        <v>80</v>
      </c>
    </row>
    <row r="9" spans="1:6" ht="18">
      <c r="A9" s="44"/>
      <c r="B9" s="4"/>
      <c r="C9" s="8"/>
      <c r="D9" s="4"/>
      <c r="E9" s="16"/>
      <c r="F9" s="74"/>
    </row>
    <row r="10" spans="1:6" ht="18">
      <c r="A10" s="44">
        <v>2</v>
      </c>
      <c r="B10" s="7" t="s">
        <v>105</v>
      </c>
      <c r="C10" s="14" t="s">
        <v>218</v>
      </c>
      <c r="D10" s="7" t="s">
        <v>62</v>
      </c>
      <c r="E10" s="21" t="s">
        <v>237</v>
      </c>
      <c r="F10" s="122">
        <v>8</v>
      </c>
    </row>
    <row r="11" spans="1:6" ht="18">
      <c r="A11" s="44">
        <v>3</v>
      </c>
      <c r="B11" s="7" t="s">
        <v>49</v>
      </c>
      <c r="C11" s="15" t="s">
        <v>219</v>
      </c>
      <c r="D11" s="7" t="s">
        <v>9</v>
      </c>
      <c r="E11" s="23" t="s">
        <v>238</v>
      </c>
      <c r="F11" s="122">
        <v>7</v>
      </c>
    </row>
    <row r="12" spans="1:6" ht="18">
      <c r="A12" s="44">
        <v>4</v>
      </c>
      <c r="B12" s="7" t="s">
        <v>38</v>
      </c>
      <c r="C12" s="15" t="s">
        <v>220</v>
      </c>
      <c r="D12" s="7" t="s">
        <v>8</v>
      </c>
      <c r="E12" s="23" t="s">
        <v>239</v>
      </c>
      <c r="F12" s="122">
        <v>6</v>
      </c>
    </row>
    <row r="13" spans="1:6" ht="18">
      <c r="A13" s="44">
        <v>5</v>
      </c>
      <c r="B13" s="24" t="s">
        <v>104</v>
      </c>
      <c r="C13" s="14" t="s">
        <v>217</v>
      </c>
      <c r="D13" s="24" t="s">
        <v>62</v>
      </c>
      <c r="E13" s="23" t="s">
        <v>240</v>
      </c>
      <c r="F13" s="122">
        <v>10</v>
      </c>
    </row>
    <row r="14" spans="1:6" ht="18">
      <c r="A14" s="44">
        <v>6</v>
      </c>
      <c r="B14" s="7" t="s">
        <v>146</v>
      </c>
      <c r="C14" s="7"/>
      <c r="D14" s="7" t="s">
        <v>144</v>
      </c>
      <c r="E14" s="25"/>
      <c r="F14" s="74"/>
    </row>
    <row r="15" spans="1:6" ht="18">
      <c r="A15" s="44">
        <v>7</v>
      </c>
      <c r="B15" s="72" t="s">
        <v>181</v>
      </c>
      <c r="C15" s="14"/>
      <c r="D15" s="7" t="s">
        <v>176</v>
      </c>
      <c r="E15" s="25"/>
      <c r="F15" s="74"/>
    </row>
    <row r="16" spans="1:6" ht="18">
      <c r="A16" s="44">
        <v>8</v>
      </c>
      <c r="B16" s="7"/>
      <c r="C16" s="14"/>
      <c r="D16" s="7"/>
      <c r="E16" s="25"/>
      <c r="F16" s="74"/>
    </row>
    <row r="17" spans="1:6" ht="18.75" thickBot="1">
      <c r="A17" s="75"/>
      <c r="B17" s="76"/>
      <c r="C17" s="77"/>
      <c r="D17" s="76"/>
      <c r="E17" s="78"/>
      <c r="F17" s="159"/>
    </row>
    <row r="18" ht="18.75" thickBot="1">
      <c r="F18" s="160">
        <f>SUM(F10:F17)</f>
        <v>31</v>
      </c>
    </row>
    <row r="19" spans="2:4" ht="18">
      <c r="B19" s="24" t="s">
        <v>241</v>
      </c>
      <c r="C19" s="14">
        <f>SUM(F10+F13)</f>
        <v>18</v>
      </c>
      <c r="D19" s="34"/>
    </row>
    <row r="20" spans="2:3" ht="18">
      <c r="B20" s="7" t="s">
        <v>9</v>
      </c>
      <c r="C20" s="14">
        <f>SUM(F11)</f>
        <v>7</v>
      </c>
    </row>
    <row r="21" spans="2:3" ht="18">
      <c r="B21" s="7" t="s">
        <v>8</v>
      </c>
      <c r="C21" s="55">
        <f>SUM(F12)</f>
        <v>6</v>
      </c>
    </row>
    <row r="22" ht="18">
      <c r="C22" s="14">
        <f>SUM(C19:C21)</f>
        <v>31</v>
      </c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6">
      <selection activeCell="C47" sqref="C47"/>
    </sheetView>
  </sheetViews>
  <sheetFormatPr defaultColWidth="11.421875" defaultRowHeight="12.75"/>
  <cols>
    <col min="1" max="1" width="7.28125" style="1" customWidth="1"/>
    <col min="2" max="2" width="39.140625" style="1" customWidth="1"/>
    <col min="3" max="3" width="7.7109375" style="3" customWidth="1"/>
    <col min="4" max="4" width="24.57421875" style="1" customWidth="1"/>
    <col min="5" max="5" width="11.421875" style="2" customWidth="1"/>
    <col min="6" max="16384" width="11.421875" style="1" customWidth="1"/>
  </cols>
  <sheetData>
    <row r="1" spans="2:5" s="12" customFormat="1" ht="18">
      <c r="B1" s="11" t="s">
        <v>40</v>
      </c>
      <c r="C1" s="10"/>
      <c r="D1" s="11" t="s">
        <v>41</v>
      </c>
      <c r="E1" s="13"/>
    </row>
    <row r="2" ht="18.75" thickBot="1"/>
    <row r="3" spans="1:5" ht="18">
      <c r="A3" s="40"/>
      <c r="B3" s="41" t="s">
        <v>4</v>
      </c>
      <c r="C3" s="42">
        <v>3</v>
      </c>
      <c r="D3" s="41" t="s">
        <v>5</v>
      </c>
      <c r="E3" s="43">
        <v>0.4375</v>
      </c>
    </row>
    <row r="4" spans="1:5" ht="18">
      <c r="A4" s="44"/>
      <c r="B4" s="32" t="s">
        <v>142</v>
      </c>
      <c r="C4" s="27">
        <v>1</v>
      </c>
      <c r="D4" s="20"/>
      <c r="E4" s="45"/>
    </row>
    <row r="5" spans="1:5" ht="18">
      <c r="A5" s="44"/>
      <c r="B5" s="7" t="s">
        <v>6</v>
      </c>
      <c r="C5" s="22" t="s">
        <v>51</v>
      </c>
      <c r="D5" s="7"/>
      <c r="E5" s="46"/>
    </row>
    <row r="6" spans="1:5" ht="18">
      <c r="A6" s="44" t="s">
        <v>44</v>
      </c>
      <c r="B6" s="15" t="s">
        <v>0</v>
      </c>
      <c r="C6" s="14" t="s">
        <v>2</v>
      </c>
      <c r="D6" s="15" t="s">
        <v>1</v>
      </c>
      <c r="E6" s="46" t="s">
        <v>3</v>
      </c>
    </row>
    <row r="7" spans="1:5" ht="18">
      <c r="A7" s="82">
        <v>1</v>
      </c>
      <c r="B7" s="4" t="s">
        <v>252</v>
      </c>
      <c r="C7" s="5" t="s">
        <v>225</v>
      </c>
      <c r="D7" s="4" t="s">
        <v>62</v>
      </c>
      <c r="E7" s="120" t="s">
        <v>244</v>
      </c>
    </row>
    <row r="8" spans="1:5" ht="18">
      <c r="A8" s="82">
        <v>2</v>
      </c>
      <c r="B8" s="4" t="s">
        <v>124</v>
      </c>
      <c r="C8" s="5" t="s">
        <v>223</v>
      </c>
      <c r="D8" s="4" t="s">
        <v>9</v>
      </c>
      <c r="E8" s="120" t="s">
        <v>245</v>
      </c>
    </row>
    <row r="9" spans="1:5" ht="18">
      <c r="A9" s="82">
        <v>3</v>
      </c>
      <c r="B9" s="4" t="s">
        <v>109</v>
      </c>
      <c r="C9" s="123" t="s">
        <v>263</v>
      </c>
      <c r="D9" s="4" t="s">
        <v>62</v>
      </c>
      <c r="E9" s="120" t="s">
        <v>246</v>
      </c>
    </row>
    <row r="10" spans="1:5" ht="18">
      <c r="A10" s="82">
        <v>4</v>
      </c>
      <c r="B10" s="4" t="s">
        <v>52</v>
      </c>
      <c r="C10" s="5" t="s">
        <v>218</v>
      </c>
      <c r="D10" s="4" t="s">
        <v>8</v>
      </c>
      <c r="E10" s="120" t="s">
        <v>247</v>
      </c>
    </row>
    <row r="11" spans="1:5" ht="18">
      <c r="A11" s="82">
        <v>5</v>
      </c>
      <c r="B11" s="4" t="s">
        <v>160</v>
      </c>
      <c r="C11" s="5" t="s">
        <v>224</v>
      </c>
      <c r="D11" s="4" t="s">
        <v>78</v>
      </c>
      <c r="E11" s="120" t="s">
        <v>244</v>
      </c>
    </row>
    <row r="12" spans="1:5" ht="18">
      <c r="A12" s="82">
        <v>6</v>
      </c>
      <c r="B12" s="4" t="s">
        <v>53</v>
      </c>
      <c r="C12" s="5" t="s">
        <v>222</v>
      </c>
      <c r="D12" s="4" t="s">
        <v>8</v>
      </c>
      <c r="E12" s="120" t="s">
        <v>248</v>
      </c>
    </row>
    <row r="13" spans="1:5" ht="18">
      <c r="A13" s="82">
        <v>7</v>
      </c>
      <c r="B13" s="4" t="s">
        <v>116</v>
      </c>
      <c r="C13" s="5" t="s">
        <v>221</v>
      </c>
      <c r="D13" s="4" t="s">
        <v>29</v>
      </c>
      <c r="E13" s="120" t="s">
        <v>249</v>
      </c>
    </row>
    <row r="14" spans="1:5" ht="18">
      <c r="A14" s="82">
        <v>8</v>
      </c>
      <c r="B14" s="4" t="s">
        <v>108</v>
      </c>
      <c r="C14" s="5" t="s">
        <v>219</v>
      </c>
      <c r="D14" s="4" t="s">
        <v>62</v>
      </c>
      <c r="E14" s="120" t="s">
        <v>250</v>
      </c>
    </row>
    <row r="15" spans="1:5" ht="18.75" thickBot="1">
      <c r="A15" s="83">
        <v>9</v>
      </c>
      <c r="B15" s="84" t="s">
        <v>253</v>
      </c>
      <c r="C15" s="129" t="s">
        <v>217</v>
      </c>
      <c r="D15" s="84" t="s">
        <v>62</v>
      </c>
      <c r="E15" s="127" t="s">
        <v>251</v>
      </c>
    </row>
    <row r="16" spans="3:5" s="37" customFormat="1" ht="18.75" thickBot="1">
      <c r="C16" s="130"/>
      <c r="E16" s="38"/>
    </row>
    <row r="17" spans="1:5" ht="18">
      <c r="A17" s="40"/>
      <c r="B17" s="60" t="s">
        <v>142</v>
      </c>
      <c r="C17" s="58">
        <v>2</v>
      </c>
      <c r="D17" s="41"/>
      <c r="E17" s="43"/>
    </row>
    <row r="18" spans="1:5" ht="18">
      <c r="A18" s="44"/>
      <c r="B18" s="7" t="s">
        <v>6</v>
      </c>
      <c r="C18" s="14" t="s">
        <v>51</v>
      </c>
      <c r="D18" s="7"/>
      <c r="E18" s="46"/>
    </row>
    <row r="19" spans="1:5" ht="18">
      <c r="A19" s="44" t="s">
        <v>44</v>
      </c>
      <c r="B19" s="15" t="s">
        <v>0</v>
      </c>
      <c r="C19" s="14" t="s">
        <v>2</v>
      </c>
      <c r="D19" s="15" t="s">
        <v>1</v>
      </c>
      <c r="E19" s="46" t="s">
        <v>3</v>
      </c>
    </row>
    <row r="20" spans="1:5" ht="18">
      <c r="A20" s="82">
        <v>1</v>
      </c>
      <c r="B20" s="4" t="s">
        <v>243</v>
      </c>
      <c r="C20" s="123" t="s">
        <v>220</v>
      </c>
      <c r="D20" s="4" t="s">
        <v>62</v>
      </c>
      <c r="E20" s="125" t="s">
        <v>254</v>
      </c>
    </row>
    <row r="21" spans="1:5" ht="18">
      <c r="A21" s="82">
        <v>2</v>
      </c>
      <c r="B21" s="4" t="s">
        <v>149</v>
      </c>
      <c r="C21" s="5" t="s">
        <v>264</v>
      </c>
      <c r="D21" s="4" t="s">
        <v>150</v>
      </c>
      <c r="E21" s="125" t="s">
        <v>255</v>
      </c>
    </row>
    <row r="22" spans="1:5" ht="18">
      <c r="A22" s="82">
        <v>3</v>
      </c>
      <c r="B22" s="4" t="s">
        <v>54</v>
      </c>
      <c r="C22" s="5" t="s">
        <v>262</v>
      </c>
      <c r="D22" s="4" t="s">
        <v>8</v>
      </c>
      <c r="E22" s="125" t="s">
        <v>256</v>
      </c>
    </row>
    <row r="23" spans="1:5" ht="18">
      <c r="A23" s="82">
        <v>4</v>
      </c>
      <c r="B23" s="4" t="s">
        <v>106</v>
      </c>
      <c r="C23" s="5" t="s">
        <v>260</v>
      </c>
      <c r="D23" s="4" t="s">
        <v>62</v>
      </c>
      <c r="E23" s="125" t="s">
        <v>257</v>
      </c>
    </row>
    <row r="24" spans="1:5" ht="18">
      <c r="A24" s="82">
        <v>5</v>
      </c>
      <c r="B24" s="4" t="s">
        <v>159</v>
      </c>
      <c r="C24" s="5" t="s">
        <v>265</v>
      </c>
      <c r="D24" s="4" t="s">
        <v>78</v>
      </c>
      <c r="E24" s="125" t="s">
        <v>258</v>
      </c>
    </row>
    <row r="25" spans="1:5" ht="18.75" thickBot="1">
      <c r="A25" s="131">
        <v>6</v>
      </c>
      <c r="B25" s="132" t="s">
        <v>107</v>
      </c>
      <c r="C25" s="133" t="s">
        <v>261</v>
      </c>
      <c r="D25" s="132" t="s">
        <v>62</v>
      </c>
      <c r="E25" s="134" t="s">
        <v>259</v>
      </c>
    </row>
    <row r="26" spans="1:5" ht="18">
      <c r="A26" s="135">
        <v>7</v>
      </c>
      <c r="B26" s="136" t="s">
        <v>184</v>
      </c>
      <c r="C26" s="137" t="s">
        <v>217</v>
      </c>
      <c r="D26" s="136" t="s">
        <v>9</v>
      </c>
      <c r="E26" s="138">
        <v>10</v>
      </c>
    </row>
    <row r="27" spans="1:5" ht="18.75" thickBot="1">
      <c r="A27" s="82">
        <v>8</v>
      </c>
      <c r="B27" s="4" t="s">
        <v>183</v>
      </c>
      <c r="C27" s="123" t="s">
        <v>218</v>
      </c>
      <c r="D27" s="4" t="s">
        <v>9</v>
      </c>
      <c r="E27" s="125">
        <v>8</v>
      </c>
    </row>
    <row r="28" spans="1:6" ht="18.75" thickBot="1">
      <c r="A28" s="83">
        <v>9</v>
      </c>
      <c r="B28" s="84" t="s">
        <v>242</v>
      </c>
      <c r="C28" s="124" t="s">
        <v>219</v>
      </c>
      <c r="D28" s="84" t="s">
        <v>78</v>
      </c>
      <c r="E28" s="126">
        <v>7</v>
      </c>
      <c r="F28" s="161">
        <f>SUM(E26:E28)</f>
        <v>25</v>
      </c>
    </row>
    <row r="29" ht="18.75" thickBot="1"/>
    <row r="30" spans="1:6" ht="18">
      <c r="A30" s="86"/>
      <c r="B30" s="87" t="s">
        <v>4</v>
      </c>
      <c r="C30" s="88">
        <v>11</v>
      </c>
      <c r="D30" s="87" t="s">
        <v>5</v>
      </c>
      <c r="E30" s="80">
        <v>0.59375</v>
      </c>
      <c r="F30" s="70" t="s">
        <v>143</v>
      </c>
    </row>
    <row r="31" spans="1:6" ht="18">
      <c r="A31" s="44"/>
      <c r="B31" s="7" t="s">
        <v>6</v>
      </c>
      <c r="C31" s="71" t="s">
        <v>51</v>
      </c>
      <c r="D31" s="7"/>
      <c r="E31" s="23"/>
      <c r="F31" s="89"/>
    </row>
    <row r="32" spans="1:6" ht="18">
      <c r="A32" s="44" t="s">
        <v>44</v>
      </c>
      <c r="B32" s="15" t="s">
        <v>0</v>
      </c>
      <c r="C32" s="14" t="s">
        <v>2</v>
      </c>
      <c r="D32" s="15" t="s">
        <v>1</v>
      </c>
      <c r="E32" s="23" t="s">
        <v>3</v>
      </c>
      <c r="F32" s="89" t="s">
        <v>80</v>
      </c>
    </row>
    <row r="33" spans="1:6" ht="18">
      <c r="A33" s="82">
        <v>1</v>
      </c>
      <c r="B33" s="37" t="s">
        <v>252</v>
      </c>
      <c r="C33" s="5" t="s">
        <v>266</v>
      </c>
      <c r="D33" s="4" t="s">
        <v>62</v>
      </c>
      <c r="E33" s="16"/>
      <c r="F33" s="89"/>
    </row>
    <row r="34" spans="1:6" ht="18">
      <c r="A34" s="82">
        <v>2</v>
      </c>
      <c r="B34" s="4" t="s">
        <v>243</v>
      </c>
      <c r="C34" s="5" t="s">
        <v>222</v>
      </c>
      <c r="D34" s="4" t="s">
        <v>62</v>
      </c>
      <c r="E34" s="121" t="s">
        <v>272</v>
      </c>
      <c r="F34" s="122">
        <v>4</v>
      </c>
    </row>
    <row r="35" spans="1:6" ht="18">
      <c r="A35" s="82">
        <v>3</v>
      </c>
      <c r="B35" s="4" t="s">
        <v>253</v>
      </c>
      <c r="C35" s="5" t="s">
        <v>217</v>
      </c>
      <c r="D35" s="4" t="s">
        <v>62</v>
      </c>
      <c r="E35" s="121" t="s">
        <v>267</v>
      </c>
      <c r="F35" s="122">
        <v>10</v>
      </c>
    </row>
    <row r="36" spans="1:6" ht="18">
      <c r="A36" s="82">
        <v>4</v>
      </c>
      <c r="B36" s="4" t="s">
        <v>106</v>
      </c>
      <c r="C36" s="5" t="s">
        <v>224</v>
      </c>
      <c r="D36" s="4" t="s">
        <v>62</v>
      </c>
      <c r="E36" s="121" t="s">
        <v>274</v>
      </c>
      <c r="F36" s="122">
        <v>2</v>
      </c>
    </row>
    <row r="37" spans="1:6" ht="18">
      <c r="A37" s="82">
        <v>5</v>
      </c>
      <c r="B37" s="4" t="s">
        <v>108</v>
      </c>
      <c r="C37" s="5" t="s">
        <v>218</v>
      </c>
      <c r="D37" s="4" t="s">
        <v>62</v>
      </c>
      <c r="E37" s="121" t="s">
        <v>268</v>
      </c>
      <c r="F37" s="122">
        <v>8</v>
      </c>
    </row>
    <row r="38" spans="1:6" ht="18">
      <c r="A38" s="82">
        <v>6</v>
      </c>
      <c r="B38" s="4" t="s">
        <v>52</v>
      </c>
      <c r="C38" s="5" t="s">
        <v>219</v>
      </c>
      <c r="D38" s="4" t="s">
        <v>8</v>
      </c>
      <c r="E38" s="121" t="s">
        <v>269</v>
      </c>
      <c r="F38" s="122">
        <v>7</v>
      </c>
    </row>
    <row r="39" spans="1:6" ht="18">
      <c r="A39" s="82">
        <v>7</v>
      </c>
      <c r="B39" s="4" t="s">
        <v>124</v>
      </c>
      <c r="C39" s="5" t="s">
        <v>221</v>
      </c>
      <c r="D39" s="4" t="s">
        <v>9</v>
      </c>
      <c r="E39" s="121" t="s">
        <v>271</v>
      </c>
      <c r="F39" s="122">
        <v>5</v>
      </c>
    </row>
    <row r="40" spans="1:6" ht="18">
      <c r="A40" s="82">
        <v>8</v>
      </c>
      <c r="B40" s="4" t="s">
        <v>53</v>
      </c>
      <c r="C40" s="5" t="s">
        <v>220</v>
      </c>
      <c r="D40" s="4" t="s">
        <v>8</v>
      </c>
      <c r="E40" s="121" t="s">
        <v>270</v>
      </c>
      <c r="F40" s="122">
        <v>6</v>
      </c>
    </row>
    <row r="41" spans="1:6" ht="18.75" thickBot="1">
      <c r="A41" s="83">
        <v>9</v>
      </c>
      <c r="B41" s="84" t="s">
        <v>160</v>
      </c>
      <c r="C41" s="129" t="s">
        <v>223</v>
      </c>
      <c r="D41" s="84" t="s">
        <v>78</v>
      </c>
      <c r="E41" s="139" t="s">
        <v>273</v>
      </c>
      <c r="F41" s="140">
        <v>3</v>
      </c>
    </row>
    <row r="42" ht="18.75" thickBot="1">
      <c r="F42" s="160">
        <f>SUM(F34:F41)</f>
        <v>45</v>
      </c>
    </row>
    <row r="43" spans="2:3" ht="18">
      <c r="B43" s="4" t="s">
        <v>62</v>
      </c>
      <c r="C43" s="6">
        <f>SUM(F34+F35+F36+F37)</f>
        <v>24</v>
      </c>
    </row>
    <row r="44" spans="2:3" ht="18">
      <c r="B44" s="4" t="s">
        <v>8</v>
      </c>
      <c r="C44" s="6">
        <f>SUM(F38+F40)</f>
        <v>13</v>
      </c>
    </row>
    <row r="45" spans="2:3" ht="18">
      <c r="B45" s="4" t="s">
        <v>9</v>
      </c>
      <c r="C45" s="6">
        <f>SUM(F39+E26+E27)</f>
        <v>23</v>
      </c>
    </row>
    <row r="46" spans="2:3" ht="18">
      <c r="B46" s="4" t="s">
        <v>78</v>
      </c>
      <c r="C46" s="6">
        <f>SUM(F41+E28)</f>
        <v>10</v>
      </c>
    </row>
    <row r="47" ht="18">
      <c r="C47" s="6">
        <f>SUM(C43:C46)</f>
        <v>70</v>
      </c>
    </row>
  </sheetData>
  <sheetProtection/>
  <printOptions horizontalCentered="1"/>
  <pageMargins left="0.7874015748031497" right="0.5905511811023623" top="0.7874015748031497" bottom="0.5905511811023623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zoomScalePageLayoutView="0" workbookViewId="0" topLeftCell="A1">
      <selection activeCell="F19" sqref="F19"/>
    </sheetView>
  </sheetViews>
  <sheetFormatPr defaultColWidth="11.421875" defaultRowHeight="12.75"/>
  <cols>
    <col min="1" max="1" width="11.421875" style="1" customWidth="1"/>
    <col min="2" max="2" width="32.421875" style="1" customWidth="1"/>
    <col min="3" max="3" width="7.7109375" style="3" customWidth="1"/>
    <col min="4" max="4" width="24.57421875" style="1" customWidth="1"/>
    <col min="5" max="5" width="13.140625" style="2" bestFit="1" customWidth="1"/>
    <col min="6" max="6" width="13.57421875" style="0" customWidth="1"/>
    <col min="7" max="16384" width="11.421875" style="1" customWidth="1"/>
  </cols>
  <sheetData>
    <row r="1" spans="2:5" s="12" customFormat="1" ht="18">
      <c r="B1" s="11" t="s">
        <v>40</v>
      </c>
      <c r="C1" s="10"/>
      <c r="D1" s="11" t="s">
        <v>41</v>
      </c>
      <c r="E1" s="13"/>
    </row>
    <row r="2" spans="2:5" s="12" customFormat="1" ht="18">
      <c r="B2" s="11"/>
      <c r="C2" s="10"/>
      <c r="E2" s="13"/>
    </row>
    <row r="3" spans="3:5" s="12" customFormat="1" ht="18.75" thickBot="1">
      <c r="C3" s="10"/>
      <c r="E3" s="13"/>
    </row>
    <row r="4" spans="1:6" ht="18">
      <c r="A4" s="40"/>
      <c r="B4" s="41" t="s">
        <v>4</v>
      </c>
      <c r="C4" s="42">
        <v>4</v>
      </c>
      <c r="D4" s="41" t="s">
        <v>5</v>
      </c>
      <c r="E4" s="73">
        <v>0.4513888888888889</v>
      </c>
      <c r="F4" s="62"/>
    </row>
    <row r="5" spans="1:6" ht="18">
      <c r="A5" s="44"/>
      <c r="B5" s="7" t="s">
        <v>6</v>
      </c>
      <c r="C5" s="71" t="s">
        <v>55</v>
      </c>
      <c r="D5" s="7"/>
      <c r="E5" s="23"/>
      <c r="F5" s="74"/>
    </row>
    <row r="6" spans="1:6" ht="18">
      <c r="A6" s="44" t="s">
        <v>44</v>
      </c>
      <c r="B6" s="15" t="s">
        <v>0</v>
      </c>
      <c r="C6" s="14" t="s">
        <v>2</v>
      </c>
      <c r="D6" s="15" t="s">
        <v>1</v>
      </c>
      <c r="E6" s="23" t="s">
        <v>3</v>
      </c>
      <c r="F6" s="64" t="s">
        <v>80</v>
      </c>
    </row>
    <row r="7" spans="1:6" ht="18">
      <c r="A7" s="91">
        <v>7</v>
      </c>
      <c r="B7" s="4" t="s">
        <v>56</v>
      </c>
      <c r="C7" s="123" t="s">
        <v>218</v>
      </c>
      <c r="D7" s="4" t="s">
        <v>8</v>
      </c>
      <c r="E7" s="141">
        <v>1.22</v>
      </c>
      <c r="F7" s="122">
        <v>8</v>
      </c>
    </row>
    <row r="8" spans="1:6" ht="18">
      <c r="A8" s="91">
        <v>8</v>
      </c>
      <c r="B8" s="37" t="s">
        <v>182</v>
      </c>
      <c r="C8" s="5" t="s">
        <v>217</v>
      </c>
      <c r="D8" s="37" t="s">
        <v>176</v>
      </c>
      <c r="E8" s="141">
        <v>1.07</v>
      </c>
      <c r="F8" s="122">
        <v>10</v>
      </c>
    </row>
    <row r="9" spans="1:6" s="12" customFormat="1" ht="18">
      <c r="A9" s="92">
        <v>9</v>
      </c>
      <c r="B9" s="4" t="s">
        <v>120</v>
      </c>
      <c r="C9" s="123" t="s">
        <v>275</v>
      </c>
      <c r="D9" s="4" t="s">
        <v>8</v>
      </c>
      <c r="E9" s="23"/>
      <c r="F9" s="122"/>
    </row>
    <row r="10" spans="1:6" ht="18">
      <c r="A10" s="82"/>
      <c r="B10" s="7" t="s">
        <v>6</v>
      </c>
      <c r="C10" s="71" t="s">
        <v>7</v>
      </c>
      <c r="D10" s="7"/>
      <c r="E10" s="14"/>
      <c r="F10" s="122"/>
    </row>
    <row r="11" spans="1:6" ht="18">
      <c r="A11" s="82"/>
      <c r="B11" s="15" t="s">
        <v>0</v>
      </c>
      <c r="C11" s="14" t="s">
        <v>2</v>
      </c>
      <c r="D11" s="15" t="s">
        <v>1</v>
      </c>
      <c r="E11" s="14" t="s">
        <v>3</v>
      </c>
      <c r="F11" s="122"/>
    </row>
    <row r="12" spans="1:6" ht="18">
      <c r="A12" s="93" t="s">
        <v>136</v>
      </c>
      <c r="B12" s="4" t="s">
        <v>119</v>
      </c>
      <c r="C12" s="123" t="s">
        <v>218</v>
      </c>
      <c r="D12" s="4" t="s">
        <v>9</v>
      </c>
      <c r="E12" s="23">
        <v>1.05</v>
      </c>
      <c r="F12" s="122">
        <v>8</v>
      </c>
    </row>
    <row r="13" spans="1:6" ht="18">
      <c r="A13" s="93" t="s">
        <v>137</v>
      </c>
      <c r="B13" s="7" t="s">
        <v>20</v>
      </c>
      <c r="C13" s="14" t="s">
        <v>220</v>
      </c>
      <c r="D13" s="7" t="s">
        <v>8</v>
      </c>
      <c r="E13" s="23">
        <v>1.2</v>
      </c>
      <c r="F13" s="122">
        <v>6</v>
      </c>
    </row>
    <row r="14" spans="1:6" ht="18">
      <c r="A14" s="93" t="s">
        <v>138</v>
      </c>
      <c r="B14" s="7" t="s">
        <v>24</v>
      </c>
      <c r="C14" s="14" t="s">
        <v>217</v>
      </c>
      <c r="D14" s="7" t="s">
        <v>9</v>
      </c>
      <c r="E14" s="141">
        <v>0.58</v>
      </c>
      <c r="F14" s="122">
        <v>10</v>
      </c>
    </row>
    <row r="15" spans="1:6" ht="18">
      <c r="A15" s="93" t="s">
        <v>139</v>
      </c>
      <c r="B15" s="4" t="s">
        <v>161</v>
      </c>
      <c r="C15" s="123" t="s">
        <v>219</v>
      </c>
      <c r="D15" s="4" t="s">
        <v>78</v>
      </c>
      <c r="E15" s="141">
        <v>1.12</v>
      </c>
      <c r="F15" s="122">
        <v>7</v>
      </c>
    </row>
    <row r="16" spans="1:6" ht="18">
      <c r="A16" s="93" t="s">
        <v>140</v>
      </c>
      <c r="B16" s="4" t="s">
        <v>39</v>
      </c>
      <c r="C16" s="123" t="s">
        <v>221</v>
      </c>
      <c r="D16" s="4" t="s">
        <v>8</v>
      </c>
      <c r="E16" s="141">
        <v>1.28</v>
      </c>
      <c r="F16" s="122">
        <v>5</v>
      </c>
    </row>
    <row r="17" spans="1:6" ht="18">
      <c r="A17" s="93"/>
      <c r="B17" s="4"/>
      <c r="C17" s="123"/>
      <c r="D17" s="4"/>
      <c r="E17" s="17"/>
      <c r="F17" s="74"/>
    </row>
    <row r="18" spans="1:6" ht="18.75" thickBot="1">
      <c r="A18" s="94"/>
      <c r="B18" s="84"/>
      <c r="C18" s="85"/>
      <c r="D18" s="51"/>
      <c r="E18" s="85"/>
      <c r="F18" s="79"/>
    </row>
    <row r="19" ht="18.75" thickBot="1">
      <c r="F19" s="160">
        <f>SUM(F7:F18)</f>
        <v>54</v>
      </c>
    </row>
    <row r="20" spans="2:3" ht="18">
      <c r="B20" s="4" t="s">
        <v>9</v>
      </c>
      <c r="C20" s="6">
        <f>SUM(F12+F14)</f>
        <v>18</v>
      </c>
    </row>
    <row r="21" spans="2:3" ht="18">
      <c r="B21" s="4" t="s">
        <v>78</v>
      </c>
      <c r="C21" s="6">
        <f>SUM(F15)</f>
        <v>7</v>
      </c>
    </row>
    <row r="22" spans="2:3" ht="18">
      <c r="B22" s="4" t="s">
        <v>176</v>
      </c>
      <c r="C22" s="6">
        <f>SUM(F8)</f>
        <v>10</v>
      </c>
    </row>
    <row r="23" spans="2:3" ht="18">
      <c r="B23" s="4" t="s">
        <v>8</v>
      </c>
      <c r="C23" s="6">
        <f>SUM(F13+F16+F7)</f>
        <v>19</v>
      </c>
    </row>
    <row r="24" ht="18">
      <c r="C24" s="6">
        <f>SUM(C20:C23)</f>
        <v>54</v>
      </c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7.28125" style="1" customWidth="1"/>
    <col min="2" max="2" width="39.140625" style="1" customWidth="1"/>
    <col min="3" max="3" width="7.7109375" style="3" customWidth="1"/>
    <col min="4" max="4" width="24.57421875" style="1" customWidth="1"/>
    <col min="5" max="5" width="11.421875" style="2" customWidth="1"/>
    <col min="7" max="16384" width="11.421875" style="1" customWidth="1"/>
  </cols>
  <sheetData>
    <row r="1" spans="2:5" s="12" customFormat="1" ht="18">
      <c r="B1" s="11" t="s">
        <v>40</v>
      </c>
      <c r="C1" s="10"/>
      <c r="D1" s="11" t="s">
        <v>41</v>
      </c>
      <c r="E1" s="13"/>
    </row>
    <row r="2" ht="18.75" thickBot="1">
      <c r="F2" s="12"/>
    </row>
    <row r="3" spans="1:6" ht="18">
      <c r="A3" s="40"/>
      <c r="B3" s="41" t="s">
        <v>4</v>
      </c>
      <c r="C3" s="88">
        <v>5</v>
      </c>
      <c r="D3" s="41" t="s">
        <v>5</v>
      </c>
      <c r="E3" s="80">
        <v>0.4583333333333333</v>
      </c>
      <c r="F3" s="62"/>
    </row>
    <row r="4" spans="1:6" ht="18">
      <c r="A4" s="44"/>
      <c r="B4" s="7" t="s">
        <v>6</v>
      </c>
      <c r="C4" s="71" t="s">
        <v>57</v>
      </c>
      <c r="D4" s="7"/>
      <c r="E4" s="23"/>
      <c r="F4" s="89"/>
    </row>
    <row r="5" spans="1:6" ht="18">
      <c r="A5" s="44" t="s">
        <v>44</v>
      </c>
      <c r="B5" s="15" t="s">
        <v>0</v>
      </c>
      <c r="C5" s="14" t="s">
        <v>2</v>
      </c>
      <c r="D5" s="15" t="s">
        <v>1</v>
      </c>
      <c r="E5" s="23" t="s">
        <v>3</v>
      </c>
      <c r="F5" s="64" t="s">
        <v>80</v>
      </c>
    </row>
    <row r="6" spans="1:6" ht="18">
      <c r="A6" s="82">
        <v>1</v>
      </c>
      <c r="B6" s="4" t="s">
        <v>276</v>
      </c>
      <c r="C6" s="5" t="s">
        <v>219</v>
      </c>
      <c r="D6" s="4" t="s">
        <v>62</v>
      </c>
      <c r="E6" s="141" t="s">
        <v>277</v>
      </c>
      <c r="F6" s="122">
        <v>7</v>
      </c>
    </row>
    <row r="7" spans="1:6" ht="18">
      <c r="A7" s="82">
        <v>2</v>
      </c>
      <c r="B7" s="7" t="s">
        <v>38</v>
      </c>
      <c r="C7" s="15" t="s">
        <v>223</v>
      </c>
      <c r="D7" s="7" t="s">
        <v>8</v>
      </c>
      <c r="E7" s="121" t="s">
        <v>279</v>
      </c>
      <c r="F7" s="122">
        <v>3</v>
      </c>
    </row>
    <row r="8" spans="1:6" ht="18">
      <c r="A8" s="82">
        <v>3</v>
      </c>
      <c r="B8" s="24" t="s">
        <v>104</v>
      </c>
      <c r="C8" s="14" t="s">
        <v>217</v>
      </c>
      <c r="D8" s="24" t="s">
        <v>62</v>
      </c>
      <c r="E8" s="121" t="s">
        <v>278</v>
      </c>
      <c r="F8" s="122">
        <v>10</v>
      </c>
    </row>
    <row r="9" spans="1:6" ht="18">
      <c r="A9" s="82">
        <v>4</v>
      </c>
      <c r="B9" s="4" t="s">
        <v>103</v>
      </c>
      <c r="C9" s="5" t="s">
        <v>222</v>
      </c>
      <c r="D9" s="4" t="s">
        <v>62</v>
      </c>
      <c r="E9" s="121" t="s">
        <v>280</v>
      </c>
      <c r="F9" s="122">
        <v>4</v>
      </c>
    </row>
    <row r="10" spans="1:6" ht="18">
      <c r="A10" s="82">
        <v>5</v>
      </c>
      <c r="B10" s="7" t="s">
        <v>49</v>
      </c>
      <c r="C10" s="15" t="s">
        <v>221</v>
      </c>
      <c r="D10" s="7" t="s">
        <v>9</v>
      </c>
      <c r="E10" s="121" t="s">
        <v>281</v>
      </c>
      <c r="F10" s="122">
        <v>5</v>
      </c>
    </row>
    <row r="11" spans="1:6" ht="18">
      <c r="A11" s="82">
        <v>6</v>
      </c>
      <c r="B11" s="4" t="s">
        <v>122</v>
      </c>
      <c r="C11" s="5" t="s">
        <v>220</v>
      </c>
      <c r="D11" s="4" t="s">
        <v>123</v>
      </c>
      <c r="E11" s="121" t="s">
        <v>282</v>
      </c>
      <c r="F11" s="122">
        <v>6</v>
      </c>
    </row>
    <row r="12" spans="1:6" ht="18">
      <c r="A12" s="82">
        <v>7</v>
      </c>
      <c r="B12" s="7" t="s">
        <v>105</v>
      </c>
      <c r="C12" s="14" t="s">
        <v>218</v>
      </c>
      <c r="D12" s="7" t="s">
        <v>62</v>
      </c>
      <c r="E12" s="121" t="s">
        <v>283</v>
      </c>
      <c r="F12" s="122">
        <v>8</v>
      </c>
    </row>
    <row r="13" spans="1:6" ht="18">
      <c r="A13" s="82">
        <v>8</v>
      </c>
      <c r="B13" s="7" t="s">
        <v>145</v>
      </c>
      <c r="C13" s="14" t="s">
        <v>275</v>
      </c>
      <c r="D13" s="7" t="s">
        <v>144</v>
      </c>
      <c r="E13" s="121"/>
      <c r="F13" s="74"/>
    </row>
    <row r="14" spans="1:6" ht="18.75" thickBot="1">
      <c r="A14" s="83">
        <v>9</v>
      </c>
      <c r="B14" s="56" t="s">
        <v>146</v>
      </c>
      <c r="C14" s="59" t="s">
        <v>275</v>
      </c>
      <c r="D14" s="56" t="s">
        <v>144</v>
      </c>
      <c r="E14" s="139"/>
      <c r="F14" s="79"/>
    </row>
    <row r="15" ht="18.75" thickBot="1">
      <c r="F15" s="160">
        <f>SUM(F6:F14)</f>
        <v>43</v>
      </c>
    </row>
    <row r="16" spans="2:3" ht="18">
      <c r="B16" s="4" t="s">
        <v>241</v>
      </c>
      <c r="C16" s="6">
        <f>SUM(F6+F8+F9+F12)</f>
        <v>29</v>
      </c>
    </row>
    <row r="17" spans="2:3" ht="18">
      <c r="B17" s="4" t="s">
        <v>8</v>
      </c>
      <c r="C17" s="6">
        <f>SUM(F7)</f>
        <v>3</v>
      </c>
    </row>
    <row r="18" spans="2:3" ht="18">
      <c r="B18" s="4" t="s">
        <v>9</v>
      </c>
      <c r="C18" s="6">
        <f>SUM(F10+F11)</f>
        <v>11</v>
      </c>
    </row>
    <row r="19" ht="18">
      <c r="C19" s="6">
        <f>SUM(C16:C18)</f>
        <v>43</v>
      </c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zoomScalePageLayoutView="0" workbookViewId="0" topLeftCell="A42">
      <selection activeCell="F54" sqref="F54"/>
    </sheetView>
  </sheetViews>
  <sheetFormatPr defaultColWidth="11.421875" defaultRowHeight="12.75"/>
  <cols>
    <col min="1" max="1" width="7.28125" style="12" bestFit="1" customWidth="1"/>
    <col min="2" max="2" width="39.140625" style="12" customWidth="1"/>
    <col min="3" max="3" width="7.7109375" style="10" customWidth="1"/>
    <col min="4" max="4" width="24.57421875" style="12" customWidth="1"/>
    <col min="5" max="5" width="12.421875" style="13" bestFit="1" customWidth="1"/>
    <col min="6" max="6" width="13.57421875" style="12" customWidth="1"/>
    <col min="7" max="16384" width="11.421875" style="12" customWidth="1"/>
  </cols>
  <sheetData>
    <row r="1" spans="2:4" ht="18.75" thickBot="1">
      <c r="B1" s="11" t="s">
        <v>40</v>
      </c>
      <c r="D1" s="11" t="s">
        <v>41</v>
      </c>
    </row>
    <row r="2" spans="1:5" ht="18">
      <c r="A2" s="40"/>
      <c r="B2" s="41" t="s">
        <v>4</v>
      </c>
      <c r="C2" s="42">
        <v>6</v>
      </c>
      <c r="D2" s="41" t="s">
        <v>5</v>
      </c>
      <c r="E2" s="43">
        <v>0.46527777777777773</v>
      </c>
    </row>
    <row r="3" spans="1:5" ht="18">
      <c r="A3" s="44"/>
      <c r="B3" s="26" t="s">
        <v>42</v>
      </c>
      <c r="C3" s="27">
        <v>1</v>
      </c>
      <c r="D3" s="20"/>
      <c r="E3" s="45"/>
    </row>
    <row r="4" spans="1:5" ht="18">
      <c r="A4" s="44"/>
      <c r="B4" s="7" t="s">
        <v>6</v>
      </c>
      <c r="C4" s="22" t="s">
        <v>60</v>
      </c>
      <c r="D4" s="7"/>
      <c r="E4" s="46"/>
    </row>
    <row r="5" spans="1:5" ht="18">
      <c r="A5" s="44" t="s">
        <v>44</v>
      </c>
      <c r="B5" s="15" t="s">
        <v>0</v>
      </c>
      <c r="C5" s="14" t="s">
        <v>2</v>
      </c>
      <c r="D5" s="15" t="s">
        <v>1</v>
      </c>
      <c r="E5" s="46" t="s">
        <v>3</v>
      </c>
    </row>
    <row r="6" spans="1:5" ht="18">
      <c r="A6" s="44">
        <v>1</v>
      </c>
      <c r="B6" s="7" t="s">
        <v>162</v>
      </c>
      <c r="C6" s="9"/>
      <c r="D6" s="7" t="s">
        <v>78</v>
      </c>
      <c r="E6" s="48"/>
    </row>
    <row r="7" spans="1:5" ht="18">
      <c r="A7" s="44">
        <v>2</v>
      </c>
      <c r="B7" s="7" t="s">
        <v>163</v>
      </c>
      <c r="C7" s="9"/>
      <c r="D7" s="7" t="s">
        <v>78</v>
      </c>
      <c r="E7" s="48"/>
    </row>
    <row r="8" spans="1:5" ht="18">
      <c r="A8" s="44">
        <v>3</v>
      </c>
      <c r="B8" s="7" t="s">
        <v>118</v>
      </c>
      <c r="C8" s="7"/>
      <c r="D8" s="7" t="s">
        <v>9</v>
      </c>
      <c r="E8" s="46"/>
    </row>
    <row r="9" spans="1:5" ht="18">
      <c r="A9" s="44">
        <v>4</v>
      </c>
      <c r="B9" s="7" t="s">
        <v>58</v>
      </c>
      <c r="C9" s="7"/>
      <c r="D9" s="7" t="s">
        <v>8</v>
      </c>
      <c r="E9" s="46"/>
    </row>
    <row r="10" spans="1:5" ht="18">
      <c r="A10" s="44">
        <v>5</v>
      </c>
      <c r="B10" s="24" t="s">
        <v>20</v>
      </c>
      <c r="C10" s="14"/>
      <c r="D10" s="7" t="s">
        <v>8</v>
      </c>
      <c r="E10" s="46"/>
    </row>
    <row r="11" spans="1:5" ht="18">
      <c r="A11" s="44">
        <v>6</v>
      </c>
      <c r="B11" s="7" t="s">
        <v>100</v>
      </c>
      <c r="C11" s="7"/>
      <c r="D11" s="7" t="s">
        <v>62</v>
      </c>
      <c r="E11" s="49"/>
    </row>
    <row r="12" spans="1:5" ht="18">
      <c r="A12" s="44">
        <v>7</v>
      </c>
      <c r="B12" s="7"/>
      <c r="C12" s="14"/>
      <c r="D12" s="7"/>
      <c r="E12" s="49"/>
    </row>
    <row r="13" spans="1:5" ht="18">
      <c r="A13" s="44">
        <v>8</v>
      </c>
      <c r="B13" s="7" t="s">
        <v>185</v>
      </c>
      <c r="C13" s="14"/>
      <c r="D13" s="24" t="s">
        <v>176</v>
      </c>
      <c r="E13" s="49"/>
    </row>
    <row r="14" spans="1:5" ht="18">
      <c r="A14" s="54">
        <v>9</v>
      </c>
      <c r="B14" s="97" t="s">
        <v>198</v>
      </c>
      <c r="C14" s="55"/>
      <c r="D14" s="24" t="s">
        <v>176</v>
      </c>
      <c r="E14" s="117"/>
    </row>
    <row r="15" spans="1:5" ht="18.75" thickBot="1">
      <c r="A15" s="50">
        <v>10</v>
      </c>
      <c r="B15" s="56" t="s">
        <v>152</v>
      </c>
      <c r="C15" s="52"/>
      <c r="D15" s="56" t="s">
        <v>150</v>
      </c>
      <c r="E15" s="53"/>
    </row>
    <row r="16" spans="1:5" ht="18.75" thickBot="1">
      <c r="A16" s="28"/>
      <c r="B16" s="39"/>
      <c r="C16" s="30"/>
      <c r="D16" s="29"/>
      <c r="E16" s="31"/>
    </row>
    <row r="17" spans="1:5" ht="18">
      <c r="A17" s="40"/>
      <c r="B17" s="57" t="s">
        <v>42</v>
      </c>
      <c r="C17" s="58">
        <v>2</v>
      </c>
      <c r="D17" s="41"/>
      <c r="E17" s="43"/>
    </row>
    <row r="18" spans="1:5" ht="18">
      <c r="A18" s="44" t="s">
        <v>44</v>
      </c>
      <c r="B18" s="15" t="s">
        <v>0</v>
      </c>
      <c r="C18" s="14" t="s">
        <v>2</v>
      </c>
      <c r="D18" s="15" t="s">
        <v>1</v>
      </c>
      <c r="E18" s="46" t="s">
        <v>3</v>
      </c>
    </row>
    <row r="19" spans="1:5" ht="18">
      <c r="A19" s="44">
        <v>1</v>
      </c>
      <c r="B19" s="7" t="s">
        <v>151</v>
      </c>
      <c r="C19" s="14"/>
      <c r="D19" s="7" t="s">
        <v>150</v>
      </c>
      <c r="E19" s="48"/>
    </row>
    <row r="20" spans="1:5" ht="18">
      <c r="A20" s="44">
        <v>2</v>
      </c>
      <c r="B20" s="24" t="s">
        <v>113</v>
      </c>
      <c r="C20" s="14"/>
      <c r="D20" s="24" t="s">
        <v>29</v>
      </c>
      <c r="E20" s="48"/>
    </row>
    <row r="21" spans="1:5" ht="18">
      <c r="A21" s="44">
        <v>3</v>
      </c>
      <c r="B21" s="7" t="s">
        <v>186</v>
      </c>
      <c r="C21" s="9"/>
      <c r="D21" s="7" t="s">
        <v>176</v>
      </c>
      <c r="E21" s="46"/>
    </row>
    <row r="22" spans="1:5" ht="18">
      <c r="A22" s="44">
        <v>4</v>
      </c>
      <c r="B22" s="24" t="s">
        <v>15</v>
      </c>
      <c r="C22" s="14"/>
      <c r="D22" s="7" t="s">
        <v>8</v>
      </c>
      <c r="E22" s="46"/>
    </row>
    <row r="23" spans="1:5" ht="18">
      <c r="A23" s="44">
        <v>5</v>
      </c>
      <c r="B23" s="24" t="s">
        <v>17</v>
      </c>
      <c r="C23" s="14"/>
      <c r="D23" s="7" t="s">
        <v>8</v>
      </c>
      <c r="E23" s="46"/>
    </row>
    <row r="24" spans="1:5" ht="18">
      <c r="A24" s="44">
        <v>6</v>
      </c>
      <c r="B24" s="24" t="s">
        <v>165</v>
      </c>
      <c r="C24" s="22"/>
      <c r="D24" s="24" t="s">
        <v>78</v>
      </c>
      <c r="E24" s="49"/>
    </row>
    <row r="25" spans="1:5" ht="18">
      <c r="A25" s="44">
        <v>7</v>
      </c>
      <c r="B25" s="7" t="s">
        <v>101</v>
      </c>
      <c r="C25" s="14"/>
      <c r="D25" s="7" t="s">
        <v>62</v>
      </c>
      <c r="E25" s="49"/>
    </row>
    <row r="26" spans="1:5" ht="18">
      <c r="A26" s="44">
        <v>8</v>
      </c>
      <c r="B26" s="7" t="s">
        <v>59</v>
      </c>
      <c r="C26" s="14"/>
      <c r="D26" s="7" t="s">
        <v>8</v>
      </c>
      <c r="E26" s="49"/>
    </row>
    <row r="27" spans="1:5" ht="18">
      <c r="A27" s="44">
        <v>9</v>
      </c>
      <c r="B27" s="7" t="s">
        <v>155</v>
      </c>
      <c r="C27" s="14"/>
      <c r="D27" s="7" t="s">
        <v>150</v>
      </c>
      <c r="E27" s="46"/>
    </row>
    <row r="28" spans="1:5" ht="18.75" thickBot="1">
      <c r="A28" s="50">
        <v>10</v>
      </c>
      <c r="B28" s="56" t="s">
        <v>153</v>
      </c>
      <c r="C28" s="95"/>
      <c r="D28" s="56" t="s">
        <v>150</v>
      </c>
      <c r="E28" s="53"/>
    </row>
    <row r="29" spans="3:5" ht="18.75" thickBot="1">
      <c r="C29" s="12"/>
      <c r="E29" s="12"/>
    </row>
    <row r="30" spans="1:5" ht="18">
      <c r="A30" s="40"/>
      <c r="B30" s="57" t="s">
        <v>42</v>
      </c>
      <c r="C30" s="58">
        <v>3</v>
      </c>
      <c r="D30" s="41"/>
      <c r="E30" s="43"/>
    </row>
    <row r="31" spans="1:5" ht="18">
      <c r="A31" s="44" t="s">
        <v>44</v>
      </c>
      <c r="B31" s="15" t="s">
        <v>0</v>
      </c>
      <c r="C31" s="14" t="s">
        <v>2</v>
      </c>
      <c r="D31" s="15" t="s">
        <v>1</v>
      </c>
      <c r="E31" s="46" t="s">
        <v>3</v>
      </c>
    </row>
    <row r="32" spans="1:5" ht="18">
      <c r="A32" s="44">
        <v>1</v>
      </c>
      <c r="B32" s="7" t="s">
        <v>164</v>
      </c>
      <c r="C32" s="9"/>
      <c r="D32" s="7" t="s">
        <v>78</v>
      </c>
      <c r="E32" s="47"/>
    </row>
    <row r="33" spans="1:5" ht="18">
      <c r="A33" s="44">
        <v>2</v>
      </c>
      <c r="B33" s="7" t="s">
        <v>187</v>
      </c>
      <c r="C33" s="14"/>
      <c r="D33" s="7" t="s">
        <v>176</v>
      </c>
      <c r="E33" s="48"/>
    </row>
    <row r="34" spans="1:5" ht="18">
      <c r="A34" s="44">
        <v>3</v>
      </c>
      <c r="B34" s="7" t="s">
        <v>284</v>
      </c>
      <c r="C34" s="14"/>
      <c r="D34" s="7" t="s">
        <v>81</v>
      </c>
      <c r="E34" s="46"/>
    </row>
    <row r="35" spans="1:5" ht="18">
      <c r="A35" s="44">
        <v>4</v>
      </c>
      <c r="B35" s="24" t="s">
        <v>16</v>
      </c>
      <c r="C35" s="14"/>
      <c r="D35" s="7" t="s">
        <v>8</v>
      </c>
      <c r="E35" s="46"/>
    </row>
    <row r="36" spans="1:5" ht="18">
      <c r="A36" s="44">
        <v>5</v>
      </c>
      <c r="B36" s="24" t="s">
        <v>39</v>
      </c>
      <c r="C36" s="14"/>
      <c r="D36" s="7" t="s">
        <v>8</v>
      </c>
      <c r="E36" s="46"/>
    </row>
    <row r="37" spans="1:5" ht="18">
      <c r="A37" s="44">
        <v>6</v>
      </c>
      <c r="B37" s="7" t="s">
        <v>285</v>
      </c>
      <c r="C37" s="14"/>
      <c r="D37" s="7" t="s">
        <v>62</v>
      </c>
      <c r="E37" s="49"/>
    </row>
    <row r="38" spans="1:5" ht="18">
      <c r="A38" s="44">
        <v>7</v>
      </c>
      <c r="B38" s="7" t="s">
        <v>102</v>
      </c>
      <c r="C38" s="14"/>
      <c r="D38" s="7" t="s">
        <v>62</v>
      </c>
      <c r="E38" s="49"/>
    </row>
    <row r="39" spans="1:5" ht="18">
      <c r="A39" s="44">
        <v>8</v>
      </c>
      <c r="B39" s="24" t="s">
        <v>286</v>
      </c>
      <c r="C39" s="14"/>
      <c r="D39" s="24" t="s">
        <v>81</v>
      </c>
      <c r="E39" s="49"/>
    </row>
    <row r="40" spans="1:5" ht="18.75" thickBot="1">
      <c r="A40" s="50">
        <v>9</v>
      </c>
      <c r="B40" s="56" t="s">
        <v>154</v>
      </c>
      <c r="C40" s="52"/>
      <c r="D40" s="56" t="s">
        <v>150</v>
      </c>
      <c r="E40" s="53"/>
    </row>
    <row r="41" spans="1:5" ht="18.75" thickBot="1">
      <c r="A41" s="28"/>
      <c r="E41" s="31"/>
    </row>
    <row r="42" spans="1:6" ht="18">
      <c r="A42" s="40"/>
      <c r="B42" s="60" t="s">
        <v>4</v>
      </c>
      <c r="C42" s="61">
        <v>14</v>
      </c>
      <c r="D42" s="60" t="s">
        <v>5</v>
      </c>
      <c r="E42" s="69">
        <v>0.625</v>
      </c>
      <c r="F42" s="70" t="s">
        <v>46</v>
      </c>
    </row>
    <row r="43" spans="1:6" ht="18">
      <c r="A43" s="44"/>
      <c r="B43" s="7" t="s">
        <v>6</v>
      </c>
      <c r="C43" s="71" t="s">
        <v>60</v>
      </c>
      <c r="D43" s="7"/>
      <c r="E43" s="21"/>
      <c r="F43" s="64"/>
    </row>
    <row r="44" spans="1:6" ht="18">
      <c r="A44" s="44" t="s">
        <v>44</v>
      </c>
      <c r="B44" s="15" t="s">
        <v>0</v>
      </c>
      <c r="C44" s="14" t="s">
        <v>2</v>
      </c>
      <c r="D44" s="15" t="s">
        <v>1</v>
      </c>
      <c r="E44" s="23" t="s">
        <v>3</v>
      </c>
      <c r="F44" s="64" t="s">
        <v>179</v>
      </c>
    </row>
    <row r="45" spans="1:6" ht="18">
      <c r="A45" s="44">
        <v>1</v>
      </c>
      <c r="B45" s="7" t="s">
        <v>287</v>
      </c>
      <c r="C45" s="14" t="s">
        <v>225</v>
      </c>
      <c r="D45" s="7" t="s">
        <v>176</v>
      </c>
      <c r="E45" s="121" t="s">
        <v>295</v>
      </c>
      <c r="F45" s="64">
        <v>1</v>
      </c>
    </row>
    <row r="46" spans="1:6" ht="18">
      <c r="A46" s="44">
        <v>2</v>
      </c>
      <c r="B46" s="7" t="s">
        <v>185</v>
      </c>
      <c r="C46" s="14" t="s">
        <v>224</v>
      </c>
      <c r="D46" s="7" t="s">
        <v>176</v>
      </c>
      <c r="E46" s="21" t="s">
        <v>294</v>
      </c>
      <c r="F46" s="64">
        <v>2</v>
      </c>
    </row>
    <row r="47" spans="1:6" ht="18">
      <c r="A47" s="44">
        <v>3</v>
      </c>
      <c r="B47" s="24" t="s">
        <v>20</v>
      </c>
      <c r="C47" s="14" t="s">
        <v>220</v>
      </c>
      <c r="D47" s="24" t="s">
        <v>8</v>
      </c>
      <c r="E47" s="23" t="s">
        <v>291</v>
      </c>
      <c r="F47" s="64">
        <v>6</v>
      </c>
    </row>
    <row r="48" spans="1:6" ht="18">
      <c r="A48" s="44">
        <v>4</v>
      </c>
      <c r="B48" s="24" t="s">
        <v>58</v>
      </c>
      <c r="C48" s="14" t="s">
        <v>217</v>
      </c>
      <c r="D48" s="24" t="s">
        <v>8</v>
      </c>
      <c r="E48" s="23" t="s">
        <v>288</v>
      </c>
      <c r="F48" s="64">
        <v>10</v>
      </c>
    </row>
    <row r="49" spans="1:6" ht="18">
      <c r="A49" s="44">
        <v>5</v>
      </c>
      <c r="B49" s="24" t="s">
        <v>163</v>
      </c>
      <c r="C49" s="14" t="s">
        <v>223</v>
      </c>
      <c r="D49" s="24" t="s">
        <v>78</v>
      </c>
      <c r="E49" s="23" t="s">
        <v>293</v>
      </c>
      <c r="F49" s="64">
        <v>3</v>
      </c>
    </row>
    <row r="50" spans="1:6" ht="18">
      <c r="A50" s="44">
        <v>6</v>
      </c>
      <c r="B50" s="7" t="s">
        <v>101</v>
      </c>
      <c r="C50" s="14" t="s">
        <v>218</v>
      </c>
      <c r="D50" s="7" t="s">
        <v>62</v>
      </c>
      <c r="E50" s="23" t="s">
        <v>289</v>
      </c>
      <c r="F50" s="64">
        <v>8</v>
      </c>
    </row>
    <row r="51" spans="1:6" ht="18">
      <c r="A51" s="44">
        <v>7</v>
      </c>
      <c r="B51" s="7" t="s">
        <v>39</v>
      </c>
      <c r="C51" s="14" t="s">
        <v>221</v>
      </c>
      <c r="D51" s="7" t="s">
        <v>8</v>
      </c>
      <c r="E51" s="23" t="s">
        <v>292</v>
      </c>
      <c r="F51" s="64">
        <v>5</v>
      </c>
    </row>
    <row r="52" spans="1:6" ht="18">
      <c r="A52" s="44">
        <v>8</v>
      </c>
      <c r="B52" s="7" t="s">
        <v>15</v>
      </c>
      <c r="C52" s="14" t="s">
        <v>219</v>
      </c>
      <c r="D52" s="7" t="s">
        <v>8</v>
      </c>
      <c r="E52" s="23" t="s">
        <v>290</v>
      </c>
      <c r="F52" s="64">
        <v>7</v>
      </c>
    </row>
    <row r="53" spans="1:6" ht="18.75" thickBot="1">
      <c r="A53" s="50">
        <v>9</v>
      </c>
      <c r="B53" s="51" t="s">
        <v>162</v>
      </c>
      <c r="C53" s="52" t="s">
        <v>222</v>
      </c>
      <c r="D53" s="51" t="s">
        <v>78</v>
      </c>
      <c r="E53" s="65" t="s">
        <v>213</v>
      </c>
      <c r="F53" s="96">
        <v>4</v>
      </c>
    </row>
    <row r="54" ht="18.75" thickBot="1">
      <c r="F54" s="158">
        <f>SUM(F45:F53)</f>
        <v>46</v>
      </c>
    </row>
    <row r="55" spans="2:3" ht="18">
      <c r="B55" s="7" t="s">
        <v>8</v>
      </c>
      <c r="C55" s="14">
        <f>SUM(F47+F48+F51+F52)</f>
        <v>28</v>
      </c>
    </row>
    <row r="56" spans="2:3" ht="18">
      <c r="B56" s="7" t="s">
        <v>176</v>
      </c>
      <c r="C56" s="14">
        <f>SUM(F45+F46)</f>
        <v>3</v>
      </c>
    </row>
    <row r="57" spans="2:3" ht="18">
      <c r="B57" s="7" t="s">
        <v>78</v>
      </c>
      <c r="C57" s="14">
        <f>SUM(F53+F49)</f>
        <v>7</v>
      </c>
    </row>
    <row r="58" spans="2:3" ht="18">
      <c r="B58" s="7" t="s">
        <v>62</v>
      </c>
      <c r="C58" s="14">
        <f>SUM(F50)</f>
        <v>8</v>
      </c>
    </row>
    <row r="59" ht="18">
      <c r="C59" s="14">
        <f>SUM(C55:C58)</f>
        <v>46</v>
      </c>
    </row>
  </sheetData>
  <sheetProtection/>
  <printOptions horizontalCentered="1" verticalCentered="1"/>
  <pageMargins left="0.7874015748031497" right="0.5905511811023623" top="0.5905511811023623" bottom="0.5905511811023623" header="0.5118110236220472" footer="0.5118110236220472"/>
  <pageSetup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="75" zoomScaleNormal="75" zoomScalePageLayoutView="0" workbookViewId="0" topLeftCell="A40">
      <selection activeCell="C59" sqref="C59"/>
    </sheetView>
  </sheetViews>
  <sheetFormatPr defaultColWidth="11.421875" defaultRowHeight="12.75"/>
  <cols>
    <col min="1" max="1" width="7.28125" style="12" bestFit="1" customWidth="1"/>
    <col min="2" max="2" width="39.140625" style="12" customWidth="1"/>
    <col min="3" max="3" width="7.7109375" style="10" customWidth="1"/>
    <col min="4" max="4" width="24.57421875" style="12" customWidth="1"/>
    <col min="5" max="5" width="12.421875" style="13" bestFit="1" customWidth="1"/>
    <col min="6" max="6" width="12.140625" style="12" customWidth="1"/>
    <col min="7" max="7" width="39.140625" style="12" customWidth="1"/>
    <col min="8" max="8" width="7.7109375" style="10" customWidth="1"/>
    <col min="9" max="9" width="24.57421875" style="12" customWidth="1"/>
    <col min="10" max="10" width="12.421875" style="13" bestFit="1" customWidth="1"/>
    <col min="11" max="16384" width="11.421875" style="12" customWidth="1"/>
  </cols>
  <sheetData>
    <row r="1" spans="2:4" ht="18">
      <c r="B1" s="11" t="s">
        <v>40</v>
      </c>
      <c r="D1" s="11" t="s">
        <v>41</v>
      </c>
    </row>
    <row r="2" ht="18.75" thickBot="1"/>
    <row r="3" spans="1:5" ht="18">
      <c r="A3" s="40"/>
      <c r="B3" s="41" t="s">
        <v>4</v>
      </c>
      <c r="C3" s="42">
        <v>7</v>
      </c>
      <c r="D3" s="41" t="s">
        <v>5</v>
      </c>
      <c r="E3" s="43">
        <v>0.46875</v>
      </c>
    </row>
    <row r="4" spans="1:5" ht="18">
      <c r="A4" s="44"/>
      <c r="B4" s="26" t="s">
        <v>42</v>
      </c>
      <c r="C4" s="27">
        <v>1</v>
      </c>
      <c r="D4" s="20"/>
      <c r="E4" s="45"/>
    </row>
    <row r="5" spans="1:5" ht="18">
      <c r="A5" s="44"/>
      <c r="B5" s="7" t="s">
        <v>6</v>
      </c>
      <c r="C5" s="22" t="s">
        <v>61</v>
      </c>
      <c r="D5" s="7"/>
      <c r="E5" s="46"/>
    </row>
    <row r="6" spans="1:5" ht="18">
      <c r="A6" s="44" t="s">
        <v>44</v>
      </c>
      <c r="B6" s="15" t="s">
        <v>0</v>
      </c>
      <c r="C6" s="14" t="s">
        <v>2</v>
      </c>
      <c r="D6" s="15" t="s">
        <v>1</v>
      </c>
      <c r="E6" s="46" t="s">
        <v>3</v>
      </c>
    </row>
    <row r="7" spans="1:5" ht="18">
      <c r="A7" s="44">
        <v>1</v>
      </c>
      <c r="B7" s="7" t="s">
        <v>168</v>
      </c>
      <c r="C7" s="14"/>
      <c r="D7" s="7" t="s">
        <v>78</v>
      </c>
      <c r="E7" s="47"/>
    </row>
    <row r="8" spans="1:5" ht="18">
      <c r="A8" s="44">
        <v>2</v>
      </c>
      <c r="B8" s="7" t="s">
        <v>99</v>
      </c>
      <c r="C8" s="9"/>
      <c r="D8" s="7" t="s">
        <v>62</v>
      </c>
      <c r="E8" s="48"/>
    </row>
    <row r="9" spans="1:5" ht="18">
      <c r="A9" s="44">
        <v>3</v>
      </c>
      <c r="B9" s="7" t="s">
        <v>96</v>
      </c>
      <c r="C9" s="7"/>
      <c r="D9" s="7" t="s">
        <v>62</v>
      </c>
      <c r="E9" s="46"/>
    </row>
    <row r="10" spans="1:5" ht="18">
      <c r="A10" s="44">
        <v>4</v>
      </c>
      <c r="B10" s="7" t="s">
        <v>35</v>
      </c>
      <c r="C10" s="7"/>
      <c r="D10" s="7" t="s">
        <v>8</v>
      </c>
      <c r="E10" s="46"/>
    </row>
    <row r="11" spans="1:5" ht="18">
      <c r="A11" s="44">
        <v>5</v>
      </c>
      <c r="B11" s="24" t="s">
        <v>30</v>
      </c>
      <c r="C11" s="14"/>
      <c r="D11" s="7" t="s">
        <v>9</v>
      </c>
      <c r="E11" s="46"/>
    </row>
    <row r="12" spans="1:5" ht="18">
      <c r="A12" s="44">
        <v>6</v>
      </c>
      <c r="B12" s="7" t="s">
        <v>93</v>
      </c>
      <c r="C12" s="7"/>
      <c r="D12" s="7" t="s">
        <v>62</v>
      </c>
      <c r="E12" s="49"/>
    </row>
    <row r="13" spans="1:5" ht="18">
      <c r="A13" s="44">
        <v>7</v>
      </c>
      <c r="B13" s="72" t="s">
        <v>188</v>
      </c>
      <c r="C13" s="14"/>
      <c r="D13" s="7" t="s">
        <v>176</v>
      </c>
      <c r="E13" s="49"/>
    </row>
    <row r="14" spans="1:5" ht="18">
      <c r="A14" s="44">
        <v>8</v>
      </c>
      <c r="B14" s="36" t="s">
        <v>134</v>
      </c>
      <c r="C14" s="14"/>
      <c r="D14" s="7" t="s">
        <v>79</v>
      </c>
      <c r="E14" s="49"/>
    </row>
    <row r="15" spans="1:5" ht="18.75" thickBot="1">
      <c r="A15" s="50">
        <v>9</v>
      </c>
      <c r="B15" s="56" t="s">
        <v>169</v>
      </c>
      <c r="C15" s="52"/>
      <c r="D15" s="56" t="s">
        <v>78</v>
      </c>
      <c r="E15" s="53"/>
    </row>
    <row r="16" spans="1:5" ht="18.75" thickBot="1">
      <c r="A16" s="28"/>
      <c r="B16" s="29"/>
      <c r="C16" s="30"/>
      <c r="D16" s="29"/>
      <c r="E16" s="31"/>
    </row>
    <row r="17" spans="1:5" ht="18">
      <c r="A17" s="40"/>
      <c r="B17" s="57" t="s">
        <v>42</v>
      </c>
      <c r="C17" s="58">
        <v>2</v>
      </c>
      <c r="D17" s="41"/>
      <c r="E17" s="43"/>
    </row>
    <row r="18" spans="1:5" ht="18">
      <c r="A18" s="44" t="s">
        <v>44</v>
      </c>
      <c r="B18" s="15" t="s">
        <v>0</v>
      </c>
      <c r="C18" s="14" t="s">
        <v>2</v>
      </c>
      <c r="D18" s="15" t="s">
        <v>1</v>
      </c>
      <c r="E18" s="46" t="s">
        <v>3</v>
      </c>
    </row>
    <row r="19" spans="1:5" ht="18">
      <c r="A19" s="44">
        <v>1</v>
      </c>
      <c r="B19" s="7"/>
      <c r="C19" s="7"/>
      <c r="D19" s="7"/>
      <c r="E19" s="47"/>
    </row>
    <row r="20" spans="1:5" ht="18">
      <c r="A20" s="44">
        <v>2</v>
      </c>
      <c r="B20" s="24" t="s">
        <v>98</v>
      </c>
      <c r="C20" s="14"/>
      <c r="D20" s="24" t="s">
        <v>62</v>
      </c>
      <c r="E20" s="48"/>
    </row>
    <row r="21" spans="1:5" ht="18">
      <c r="A21" s="44">
        <v>3</v>
      </c>
      <c r="B21" s="24" t="s">
        <v>22</v>
      </c>
      <c r="C21" s="14"/>
      <c r="D21" s="7" t="s">
        <v>8</v>
      </c>
      <c r="E21" s="46"/>
    </row>
    <row r="22" spans="1:5" ht="18">
      <c r="A22" s="44">
        <v>4</v>
      </c>
      <c r="B22" s="7" t="s">
        <v>166</v>
      </c>
      <c r="C22" s="14"/>
      <c r="D22" s="7" t="s">
        <v>78</v>
      </c>
      <c r="E22" s="46"/>
    </row>
    <row r="23" spans="1:5" ht="18">
      <c r="A23" s="44">
        <v>5</v>
      </c>
      <c r="B23" s="7" t="s">
        <v>167</v>
      </c>
      <c r="C23" s="14"/>
      <c r="D23" s="7" t="s">
        <v>78</v>
      </c>
      <c r="E23" s="46"/>
    </row>
    <row r="24" spans="1:5" ht="18">
      <c r="A24" s="44">
        <v>6</v>
      </c>
      <c r="B24" s="24" t="s">
        <v>95</v>
      </c>
      <c r="C24" s="14"/>
      <c r="D24" s="7" t="s">
        <v>62</v>
      </c>
      <c r="E24" s="49"/>
    </row>
    <row r="25" spans="1:5" ht="18">
      <c r="A25" s="44">
        <v>7</v>
      </c>
      <c r="B25" s="7" t="s">
        <v>172</v>
      </c>
      <c r="C25" s="14"/>
      <c r="D25" s="7" t="s">
        <v>78</v>
      </c>
      <c r="E25" s="49"/>
    </row>
    <row r="26" spans="1:5" ht="18">
      <c r="A26" s="44">
        <v>8</v>
      </c>
      <c r="B26" s="72" t="s">
        <v>189</v>
      </c>
      <c r="C26" s="14"/>
      <c r="D26" s="7" t="s">
        <v>176</v>
      </c>
      <c r="E26" s="49"/>
    </row>
    <row r="27" spans="1:5" ht="18.75" thickBot="1">
      <c r="A27" s="50">
        <v>9</v>
      </c>
      <c r="B27" s="84" t="s">
        <v>157</v>
      </c>
      <c r="C27" s="99"/>
      <c r="D27" s="84" t="s">
        <v>150</v>
      </c>
      <c r="E27" s="53"/>
    </row>
    <row r="28" spans="1:5" ht="18.75" thickBot="1">
      <c r="A28" s="28"/>
      <c r="B28" s="28"/>
      <c r="C28" s="98"/>
      <c r="D28" s="28"/>
      <c r="E28" s="31"/>
    </row>
    <row r="29" spans="1:5" ht="18">
      <c r="A29" s="40"/>
      <c r="B29" s="57" t="s">
        <v>42</v>
      </c>
      <c r="C29" s="58">
        <v>3</v>
      </c>
      <c r="D29" s="41"/>
      <c r="E29" s="43"/>
    </row>
    <row r="30" spans="1:5" ht="18">
      <c r="A30" s="44" t="s">
        <v>44</v>
      </c>
      <c r="B30" s="15" t="s">
        <v>0</v>
      </c>
      <c r="C30" s="14" t="s">
        <v>2</v>
      </c>
      <c r="D30" s="15" t="s">
        <v>1</v>
      </c>
      <c r="E30" s="46" t="s">
        <v>3</v>
      </c>
    </row>
    <row r="31" spans="1:5" ht="18">
      <c r="A31" s="44">
        <v>1</v>
      </c>
      <c r="B31" s="7"/>
      <c r="C31" s="7"/>
      <c r="D31" s="7"/>
      <c r="E31" s="47"/>
    </row>
    <row r="32" spans="1:5" ht="18">
      <c r="A32" s="44">
        <v>2</v>
      </c>
      <c r="B32" s="7" t="s">
        <v>121</v>
      </c>
      <c r="C32" s="9"/>
      <c r="D32" s="7" t="s">
        <v>9</v>
      </c>
      <c r="E32" s="48"/>
    </row>
    <row r="33" spans="1:5" ht="18">
      <c r="A33" s="44">
        <v>3</v>
      </c>
      <c r="B33" s="7" t="s">
        <v>97</v>
      </c>
      <c r="C33" s="14"/>
      <c r="D33" s="7" t="s">
        <v>62</v>
      </c>
      <c r="E33" s="46"/>
    </row>
    <row r="34" spans="1:5" ht="18">
      <c r="A34" s="44">
        <v>4</v>
      </c>
      <c r="B34" s="7" t="s">
        <v>170</v>
      </c>
      <c r="C34" s="8"/>
      <c r="D34" s="4" t="s">
        <v>78</v>
      </c>
      <c r="E34" s="46"/>
    </row>
    <row r="35" spans="1:5" ht="18">
      <c r="A35" s="44">
        <v>5</v>
      </c>
      <c r="B35" s="24" t="s">
        <v>94</v>
      </c>
      <c r="C35" s="14"/>
      <c r="D35" s="7" t="s">
        <v>62</v>
      </c>
      <c r="E35" s="46"/>
    </row>
    <row r="36" spans="1:5" ht="18">
      <c r="A36" s="44">
        <v>6</v>
      </c>
      <c r="B36" s="24" t="s">
        <v>25</v>
      </c>
      <c r="C36" s="14"/>
      <c r="D36" s="7" t="s">
        <v>8</v>
      </c>
      <c r="E36" s="49"/>
    </row>
    <row r="37" spans="1:5" ht="18">
      <c r="A37" s="44">
        <v>7</v>
      </c>
      <c r="B37" s="7" t="s">
        <v>171</v>
      </c>
      <c r="C37" s="14"/>
      <c r="D37" s="7" t="s">
        <v>78</v>
      </c>
      <c r="E37" s="49"/>
    </row>
    <row r="38" spans="1:5" ht="18">
      <c r="A38" s="44">
        <v>8</v>
      </c>
      <c r="B38" s="36" t="s">
        <v>135</v>
      </c>
      <c r="C38" s="14"/>
      <c r="D38" s="7" t="s">
        <v>79</v>
      </c>
      <c r="E38" s="49"/>
    </row>
    <row r="39" spans="1:5" ht="18.75" thickBot="1">
      <c r="A39" s="50">
        <v>9</v>
      </c>
      <c r="B39" s="56" t="s">
        <v>147</v>
      </c>
      <c r="C39" s="52"/>
      <c r="D39" s="56" t="s">
        <v>144</v>
      </c>
      <c r="E39" s="53"/>
    </row>
    <row r="40" spans="1:5" ht="18.75" thickBot="1">
      <c r="A40" s="28"/>
      <c r="B40" s="29"/>
      <c r="C40" s="30"/>
      <c r="D40" s="29"/>
      <c r="E40" s="31"/>
    </row>
    <row r="41" spans="1:6" ht="18">
      <c r="A41" s="40"/>
      <c r="B41" s="60" t="s">
        <v>4</v>
      </c>
      <c r="C41" s="61">
        <v>12</v>
      </c>
      <c r="D41" s="60" t="s">
        <v>5</v>
      </c>
      <c r="E41" s="69">
        <v>0.6041666666666666</v>
      </c>
      <c r="F41" s="70" t="s">
        <v>46</v>
      </c>
    </row>
    <row r="42" spans="1:6" ht="18">
      <c r="A42" s="44"/>
      <c r="B42" s="7" t="s">
        <v>6</v>
      </c>
      <c r="C42" s="71" t="s">
        <v>61</v>
      </c>
      <c r="D42" s="7"/>
      <c r="E42" s="21"/>
      <c r="F42" s="63"/>
    </row>
    <row r="43" spans="1:6" ht="18">
      <c r="A43" s="44" t="s">
        <v>44</v>
      </c>
      <c r="B43" s="15" t="s">
        <v>0</v>
      </c>
      <c r="C43" s="14" t="s">
        <v>2</v>
      </c>
      <c r="D43" s="15" t="s">
        <v>1</v>
      </c>
      <c r="E43" s="23" t="s">
        <v>3</v>
      </c>
      <c r="F43" s="63" t="s">
        <v>80</v>
      </c>
    </row>
    <row r="44" spans="1:6" ht="18">
      <c r="A44" s="44">
        <v>1</v>
      </c>
      <c r="B44" s="4" t="s">
        <v>30</v>
      </c>
      <c r="C44" s="5" t="s">
        <v>221</v>
      </c>
      <c r="D44" s="4" t="s">
        <v>9</v>
      </c>
      <c r="E44" s="121" t="s">
        <v>301</v>
      </c>
      <c r="F44" s="64">
        <v>5</v>
      </c>
    </row>
    <row r="45" spans="1:6" ht="18">
      <c r="A45" s="44">
        <v>2</v>
      </c>
      <c r="B45" s="7" t="s">
        <v>296</v>
      </c>
      <c r="C45" s="14" t="s">
        <v>218</v>
      </c>
      <c r="D45" s="7" t="s">
        <v>8</v>
      </c>
      <c r="E45" s="21" t="s">
        <v>298</v>
      </c>
      <c r="F45" s="64">
        <v>8</v>
      </c>
    </row>
    <row r="46" spans="1:6" ht="18">
      <c r="A46" s="44">
        <v>3</v>
      </c>
      <c r="B46" s="24" t="s">
        <v>94</v>
      </c>
      <c r="C46" s="14" t="s">
        <v>217</v>
      </c>
      <c r="D46" s="24" t="s">
        <v>62</v>
      </c>
      <c r="E46" s="23" t="s">
        <v>297</v>
      </c>
      <c r="F46" s="64">
        <v>10</v>
      </c>
    </row>
    <row r="47" spans="1:6" ht="18">
      <c r="A47" s="44">
        <v>4</v>
      </c>
      <c r="B47" s="24" t="s">
        <v>171</v>
      </c>
      <c r="C47" s="14" t="s">
        <v>217</v>
      </c>
      <c r="D47" s="24" t="s">
        <v>78</v>
      </c>
      <c r="E47" s="23" t="s">
        <v>297</v>
      </c>
      <c r="F47" s="64">
        <v>10</v>
      </c>
    </row>
    <row r="48" spans="1:6" ht="18">
      <c r="A48" s="44">
        <v>5</v>
      </c>
      <c r="B48" s="24" t="s">
        <v>96</v>
      </c>
      <c r="C48" s="14" t="s">
        <v>224</v>
      </c>
      <c r="D48" s="24" t="s">
        <v>62</v>
      </c>
      <c r="E48" s="23" t="s">
        <v>304</v>
      </c>
      <c r="F48" s="64">
        <v>2</v>
      </c>
    </row>
    <row r="49" spans="1:6" ht="18">
      <c r="A49" s="44">
        <v>6</v>
      </c>
      <c r="B49" s="7" t="s">
        <v>93</v>
      </c>
      <c r="C49" s="14" t="s">
        <v>219</v>
      </c>
      <c r="D49" s="7" t="s">
        <v>62</v>
      </c>
      <c r="E49" s="23" t="s">
        <v>299</v>
      </c>
      <c r="F49" s="64">
        <v>7</v>
      </c>
    </row>
    <row r="50" spans="1:6" ht="18">
      <c r="A50" s="44">
        <v>7</v>
      </c>
      <c r="B50" s="7" t="s">
        <v>168</v>
      </c>
      <c r="C50" s="14" t="s">
        <v>222</v>
      </c>
      <c r="D50" s="7" t="s">
        <v>78</v>
      </c>
      <c r="E50" s="23" t="s">
        <v>302</v>
      </c>
      <c r="F50" s="64">
        <v>4</v>
      </c>
    </row>
    <row r="51" spans="1:6" ht="18">
      <c r="A51" s="44">
        <v>8</v>
      </c>
      <c r="B51" s="7" t="s">
        <v>170</v>
      </c>
      <c r="C51" s="14" t="s">
        <v>223</v>
      </c>
      <c r="D51" s="7" t="s">
        <v>78</v>
      </c>
      <c r="E51" s="23" t="s">
        <v>303</v>
      </c>
      <c r="F51" s="64">
        <v>3</v>
      </c>
    </row>
    <row r="52" spans="1:6" ht="18.75" thickBot="1">
      <c r="A52" s="50">
        <v>9</v>
      </c>
      <c r="B52" s="51" t="s">
        <v>121</v>
      </c>
      <c r="C52" s="52" t="s">
        <v>220</v>
      </c>
      <c r="D52" s="51" t="s">
        <v>9</v>
      </c>
      <c r="E52" s="65" t="s">
        <v>300</v>
      </c>
      <c r="F52" s="96">
        <v>6</v>
      </c>
    </row>
    <row r="53" ht="18.75" thickBot="1">
      <c r="F53" s="158">
        <f>SUM(F44:F52)</f>
        <v>55</v>
      </c>
    </row>
    <row r="54" spans="2:3" ht="18">
      <c r="B54" s="7" t="s">
        <v>62</v>
      </c>
      <c r="C54" s="14">
        <f>SUM(F46+F48+F49)</f>
        <v>19</v>
      </c>
    </row>
    <row r="55" spans="2:3" ht="18">
      <c r="B55" s="7" t="s">
        <v>9</v>
      </c>
      <c r="C55" s="14">
        <f>SUM(F44+F52)</f>
        <v>11</v>
      </c>
    </row>
    <row r="56" spans="2:3" ht="18">
      <c r="B56" s="7" t="s">
        <v>8</v>
      </c>
      <c r="C56" s="14">
        <f>SUM(F45)</f>
        <v>8</v>
      </c>
    </row>
    <row r="57" spans="2:3" ht="18">
      <c r="B57" s="7" t="s">
        <v>78</v>
      </c>
      <c r="C57" s="14">
        <f>SUM(F47+F50+F51)</f>
        <v>17</v>
      </c>
    </row>
    <row r="58" ht="18">
      <c r="C58" s="14">
        <f>SUM(C54:C57)</f>
        <v>55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zoomScalePageLayoutView="0" workbookViewId="0" topLeftCell="A4">
      <selection activeCell="G24" sqref="G24"/>
    </sheetView>
  </sheetViews>
  <sheetFormatPr defaultColWidth="11.421875" defaultRowHeight="12.75"/>
  <cols>
    <col min="1" max="1" width="28.00390625" style="0" customWidth="1"/>
    <col min="3" max="3" width="20.7109375" style="0" customWidth="1"/>
    <col min="5" max="5" width="14.57421875" style="0" customWidth="1"/>
  </cols>
  <sheetData>
    <row r="1" spans="1:4" s="12" customFormat="1" ht="18">
      <c r="A1" s="11" t="s">
        <v>40</v>
      </c>
      <c r="B1" s="10"/>
      <c r="C1" s="11" t="s">
        <v>41</v>
      </c>
      <c r="D1" s="13"/>
    </row>
    <row r="2" spans="1:4" s="12" customFormat="1" ht="18">
      <c r="A2" s="11"/>
      <c r="B2" s="10"/>
      <c r="D2" s="13"/>
    </row>
    <row r="3" spans="2:4" s="12" customFormat="1" ht="18.75" thickBot="1">
      <c r="B3" s="10"/>
      <c r="D3" s="13"/>
    </row>
    <row r="4" spans="1:5" s="12" customFormat="1" ht="18">
      <c r="A4" s="41" t="s">
        <v>4</v>
      </c>
      <c r="B4" s="42">
        <v>8</v>
      </c>
      <c r="C4" s="41" t="s">
        <v>5</v>
      </c>
      <c r="D4" s="73">
        <v>0.5</v>
      </c>
      <c r="E4" s="62"/>
    </row>
    <row r="5" spans="1:5" s="12" customFormat="1" ht="18">
      <c r="A5" s="7" t="s">
        <v>6</v>
      </c>
      <c r="B5" s="71" t="s">
        <v>64</v>
      </c>
      <c r="C5" s="7"/>
      <c r="D5" s="21"/>
      <c r="E5" s="108" t="s">
        <v>63</v>
      </c>
    </row>
    <row r="6" spans="1:5" s="12" customFormat="1" ht="18">
      <c r="A6" s="15" t="s">
        <v>76</v>
      </c>
      <c r="B6" s="15" t="s">
        <v>74</v>
      </c>
      <c r="C6" s="15" t="s">
        <v>77</v>
      </c>
      <c r="D6" s="23" t="s">
        <v>75</v>
      </c>
      <c r="E6" s="64" t="s">
        <v>80</v>
      </c>
    </row>
    <row r="7" spans="1:5" s="12" customFormat="1" ht="18">
      <c r="A7" s="100" t="s">
        <v>191</v>
      </c>
      <c r="B7" s="15"/>
      <c r="C7" s="15"/>
      <c r="D7" s="23"/>
      <c r="E7" s="64"/>
    </row>
    <row r="8" spans="1:5" ht="18">
      <c r="A8" s="7" t="s">
        <v>11</v>
      </c>
      <c r="B8" s="14" t="s">
        <v>219</v>
      </c>
      <c r="C8" s="7" t="s">
        <v>8</v>
      </c>
      <c r="D8" s="141">
        <v>7.17</v>
      </c>
      <c r="E8" s="122">
        <v>7</v>
      </c>
    </row>
    <row r="9" spans="1:5" ht="18">
      <c r="A9" s="7" t="s">
        <v>66</v>
      </c>
      <c r="B9" s="14" t="s">
        <v>220</v>
      </c>
      <c r="C9" s="7" t="s">
        <v>8</v>
      </c>
      <c r="D9" s="141">
        <v>7.29</v>
      </c>
      <c r="E9" s="122">
        <v>6</v>
      </c>
    </row>
    <row r="10" spans="1:5" ht="18">
      <c r="A10" s="4" t="s">
        <v>28</v>
      </c>
      <c r="B10" s="5" t="s">
        <v>223</v>
      </c>
      <c r="C10" s="4" t="s">
        <v>29</v>
      </c>
      <c r="D10" s="141">
        <v>8.07</v>
      </c>
      <c r="E10" s="122">
        <v>3</v>
      </c>
    </row>
    <row r="11" spans="1:5" ht="18">
      <c r="A11" s="4" t="s">
        <v>97</v>
      </c>
      <c r="B11" s="123"/>
      <c r="C11" s="4" t="s">
        <v>62</v>
      </c>
      <c r="D11" s="141">
        <v>8.11</v>
      </c>
      <c r="E11" s="122"/>
    </row>
    <row r="12" spans="1:5" ht="18">
      <c r="A12" s="4" t="s">
        <v>26</v>
      </c>
      <c r="B12" s="123" t="s">
        <v>217</v>
      </c>
      <c r="C12" s="4" t="s">
        <v>9</v>
      </c>
      <c r="D12" s="141">
        <v>7.08</v>
      </c>
      <c r="E12" s="122">
        <v>10</v>
      </c>
    </row>
    <row r="13" spans="1:5" ht="16.5" customHeight="1">
      <c r="A13" s="35" t="s">
        <v>130</v>
      </c>
      <c r="B13" s="123" t="s">
        <v>221</v>
      </c>
      <c r="C13" s="4" t="s">
        <v>9</v>
      </c>
      <c r="D13" s="141">
        <v>7.3</v>
      </c>
      <c r="E13" s="122">
        <v>5</v>
      </c>
    </row>
    <row r="14" spans="1:5" ht="17.25" customHeight="1">
      <c r="A14" s="36" t="s">
        <v>305</v>
      </c>
      <c r="B14" s="14"/>
      <c r="C14" s="7" t="s">
        <v>79</v>
      </c>
      <c r="D14" s="141">
        <v>9.04</v>
      </c>
      <c r="E14" s="122"/>
    </row>
    <row r="15" spans="1:5" ht="17.25" customHeight="1">
      <c r="A15" s="4" t="s">
        <v>190</v>
      </c>
      <c r="B15" s="123"/>
      <c r="C15" s="4" t="s">
        <v>176</v>
      </c>
      <c r="D15" s="141">
        <v>9.1</v>
      </c>
      <c r="E15" s="122"/>
    </row>
    <row r="16" spans="1:5" ht="17.25" customHeight="1" thickBot="1">
      <c r="A16" s="84"/>
      <c r="B16" s="124"/>
      <c r="C16" s="84"/>
      <c r="D16" s="144"/>
      <c r="E16" s="140"/>
    </row>
    <row r="17" spans="2:5" s="102" customFormat="1" ht="17.25" customHeight="1" thickBot="1">
      <c r="B17" s="142"/>
      <c r="D17" s="145"/>
      <c r="E17" s="142"/>
    </row>
    <row r="18" spans="1:5" ht="17.25" customHeight="1">
      <c r="A18" s="104" t="s">
        <v>192</v>
      </c>
      <c r="B18" s="143"/>
      <c r="C18" s="105"/>
      <c r="D18" s="106"/>
      <c r="E18" s="146"/>
    </row>
    <row r="19" spans="1:5" ht="17.25" customHeight="1">
      <c r="A19" s="4" t="s">
        <v>193</v>
      </c>
      <c r="B19" s="123"/>
      <c r="C19" s="4" t="s">
        <v>176</v>
      </c>
      <c r="D19" s="23">
        <v>8.45</v>
      </c>
      <c r="E19" s="122"/>
    </row>
    <row r="20" spans="1:5" ht="17.25" customHeight="1">
      <c r="A20" s="4" t="s">
        <v>156</v>
      </c>
      <c r="B20" s="14"/>
      <c r="C20" s="7" t="s">
        <v>150</v>
      </c>
      <c r="D20" s="33">
        <v>9.22</v>
      </c>
      <c r="E20" s="147"/>
    </row>
    <row r="21" spans="1:5" ht="18">
      <c r="A21" s="7" t="s">
        <v>12</v>
      </c>
      <c r="B21" s="14" t="s">
        <v>218</v>
      </c>
      <c r="C21" s="7" t="s">
        <v>8</v>
      </c>
      <c r="D21" s="23">
        <v>7.1</v>
      </c>
      <c r="E21" s="122">
        <v>8</v>
      </c>
    </row>
    <row r="22" spans="1:5" ht="18">
      <c r="A22" s="4" t="s">
        <v>141</v>
      </c>
      <c r="B22" s="123" t="s">
        <v>225</v>
      </c>
      <c r="C22" s="4" t="s">
        <v>8</v>
      </c>
      <c r="D22" s="23">
        <v>8.23</v>
      </c>
      <c r="E22" s="122">
        <v>1</v>
      </c>
    </row>
    <row r="23" spans="1:5" ht="18" customHeight="1">
      <c r="A23" s="35" t="s">
        <v>129</v>
      </c>
      <c r="B23" s="123"/>
      <c r="C23" s="4" t="s">
        <v>9</v>
      </c>
      <c r="D23" s="23">
        <v>8.43</v>
      </c>
      <c r="E23" s="122"/>
    </row>
    <row r="24" spans="1:5" ht="18" customHeight="1">
      <c r="A24" s="24" t="s">
        <v>131</v>
      </c>
      <c r="B24" s="14"/>
      <c r="C24" s="4" t="s">
        <v>9</v>
      </c>
      <c r="D24" s="23"/>
      <c r="E24" s="122"/>
    </row>
    <row r="25" spans="1:5" ht="18" customHeight="1">
      <c r="A25" s="4" t="s">
        <v>174</v>
      </c>
      <c r="B25" s="123" t="s">
        <v>222</v>
      </c>
      <c r="C25" s="7" t="s">
        <v>78</v>
      </c>
      <c r="D25" s="141">
        <v>7.32</v>
      </c>
      <c r="E25" s="122">
        <v>4</v>
      </c>
    </row>
    <row r="26" spans="1:5" ht="18" customHeight="1" thickBot="1">
      <c r="A26" s="107"/>
      <c r="B26" s="107"/>
      <c r="C26" s="107"/>
      <c r="D26" s="107"/>
      <c r="E26" s="79"/>
    </row>
    <row r="27" ht="18.75" thickBot="1">
      <c r="E27" s="160">
        <f>SUM(E8:E25)</f>
        <v>44</v>
      </c>
    </row>
    <row r="28" spans="1:2" ht="18">
      <c r="A28" s="4" t="s">
        <v>8</v>
      </c>
      <c r="B28" s="4">
        <f>SUM(E8+E9+E21+E22)</f>
        <v>22</v>
      </c>
    </row>
    <row r="29" spans="1:2" ht="18">
      <c r="A29" s="4" t="s">
        <v>306</v>
      </c>
      <c r="B29" s="4">
        <f>SUM(E10)</f>
        <v>3</v>
      </c>
    </row>
    <row r="30" spans="1:2" ht="18">
      <c r="A30" s="4" t="s">
        <v>9</v>
      </c>
      <c r="B30" s="4">
        <f>SUM(E12+E13)</f>
        <v>15</v>
      </c>
    </row>
    <row r="31" spans="1:2" ht="18">
      <c r="A31" s="4" t="s">
        <v>78</v>
      </c>
      <c r="B31" s="4">
        <f>SUM(E25)</f>
        <v>4</v>
      </c>
    </row>
    <row r="32" ht="18">
      <c r="B32" s="4">
        <f>SUM(B28:B31)</f>
        <v>44</v>
      </c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Fischer</dc:creator>
  <cp:keywords/>
  <dc:description/>
  <cp:lastModifiedBy>WinuE</cp:lastModifiedBy>
  <cp:lastPrinted>2007-06-12T02:10:47Z</cp:lastPrinted>
  <dcterms:created xsi:type="dcterms:W3CDTF">2005-06-24T02:01:05Z</dcterms:created>
  <dcterms:modified xsi:type="dcterms:W3CDTF">2007-07-04T06:03:06Z</dcterms:modified>
  <cp:category/>
  <cp:version/>
  <cp:contentType/>
  <cp:contentStatus/>
</cp:coreProperties>
</file>